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etwork Info\Dropbox\Feuille Compétitions\"/>
    </mc:Choice>
  </mc:AlternateContent>
  <xr:revisionPtr revIDLastSave="0" documentId="13_ncr:1_{581724D6-6018-41D4-9463-64D8BCA8D9F0}" xr6:coauthVersionLast="47" xr6:coauthVersionMax="47" xr10:uidLastSave="{00000000-0000-0000-0000-000000000000}"/>
  <bookViews>
    <workbookView xWindow="-120" yWindow="240" windowWidth="24240" windowHeight="12660" xr2:uid="{00000000-000D-0000-FFFF-FFFF00000000}"/>
  </bookViews>
  <sheets>
    <sheet name="Rencontre 1" sheetId="1" r:id="rId1"/>
    <sheet name="Rencontre 2" sheetId="3" r:id="rId2"/>
    <sheet name="Rencontre 3" sheetId="4" r:id="rId3"/>
    <sheet name="Joueurs" sheetId="2" r:id="rId4"/>
  </sheets>
  <definedNames>
    <definedName name="_xlnm._FilterDatabase" localSheetId="3" hidden="1">Joueurs!$B$2:$F$2</definedName>
    <definedName name="Avion">Joueurs!#REF!</definedName>
    <definedName name="Avion_Joueurs">Joueurs!$B$4:$B$44</definedName>
    <definedName name="Billy_Joueurs">Joueurs!$B$46:$B$87</definedName>
    <definedName name="Billy_Montigny">Joueurs!#REF!</definedName>
    <definedName name="Calais">Joueurs!#REF!</definedName>
    <definedName name="Calais_Joueurs">Joueurs!$B$474:$B$496</definedName>
    <definedName name="Capitaine_receveur" localSheetId="1">'Rencontre 2'!$D$28</definedName>
    <definedName name="Capitaine_receveur" localSheetId="2">'Rencontre 3'!$D$28</definedName>
    <definedName name="Capitaine_receveur">'Rencontre 1'!$D$28</definedName>
    <definedName name="Capitaine_visiteur" localSheetId="1">'Rencontre 2'!$M$28</definedName>
    <definedName name="Capitaine_visiteur" localSheetId="2">'Rencontre 3'!$M$28</definedName>
    <definedName name="Capitaine_visiteur">'Rencontre 1'!$M$28</definedName>
    <definedName name="Carvin">Joueurs!#REF!</definedName>
    <definedName name="Carvin_Joueurs">Joueurs!$B$89:$B$131</definedName>
    <definedName name="Cat_01_receveur" localSheetId="1">'Rencontre 2'!$D$11</definedName>
    <definedName name="Cat_01_receveur" localSheetId="2">'Rencontre 3'!$D$11</definedName>
    <definedName name="Cat_01_receveur">'Rencontre 1'!$D$11</definedName>
    <definedName name="Cat_01_visiteur" localSheetId="1">'Rencontre 2'!$M$11</definedName>
    <definedName name="Cat_01_visiteur" localSheetId="2">'Rencontre 3'!$M$11</definedName>
    <definedName name="Cat_01_visiteur">'Rencontre 1'!$M$11</definedName>
    <definedName name="Cat_02_receveur" localSheetId="1">'Rencontre 2'!$D$13</definedName>
    <definedName name="Cat_02_receveur" localSheetId="2">'Rencontre 3'!$D$13</definedName>
    <definedName name="Cat_02_receveur">'Rencontre 1'!$D$13</definedName>
    <definedName name="Cat_02_visiteur" localSheetId="1">'Rencontre 2'!$M$13</definedName>
    <definedName name="Cat_02_visiteur" localSheetId="2">'Rencontre 3'!$M$13</definedName>
    <definedName name="Cat_02_visiteur">'Rencontre 1'!$M$13</definedName>
    <definedName name="Cat_03_receveur" localSheetId="1">'Rencontre 2'!$D$15</definedName>
    <definedName name="Cat_03_receveur" localSheetId="2">'Rencontre 3'!$D$15</definedName>
    <definedName name="Cat_03_receveur">'Rencontre 1'!$D$15</definedName>
    <definedName name="Cat_03_visiteur" localSheetId="1">'Rencontre 2'!$M$15</definedName>
    <definedName name="Cat_03_visiteur" localSheetId="2">'Rencontre 3'!$M$15</definedName>
    <definedName name="Cat_03_visiteur">'Rencontre 1'!$M$15</definedName>
    <definedName name="Club_Receveur" localSheetId="1">'Rencontre 2'!$D$9</definedName>
    <definedName name="Club_Receveur" localSheetId="2">'Rencontre 3'!$D$9</definedName>
    <definedName name="Club_Receveur">'Rencontre 1'!$D$9</definedName>
    <definedName name="Club_Visiteur" localSheetId="1">'Rencontre 2'!$M$9</definedName>
    <definedName name="Club_Visiteur" localSheetId="2">'Rencontre 3'!$M$9</definedName>
    <definedName name="Club_Visiteur">'Rencontre 1'!$M$9</definedName>
    <definedName name="Courrieres">Joueurs!#REF!</definedName>
    <definedName name="Courrieres_Joueurs">Joueurs!$B$133:$B$174</definedName>
    <definedName name="Cucq">Joueurs!#REF!</definedName>
    <definedName name="Cucq_Joueurs">Joueurs!$B$430:$B$472</definedName>
    <definedName name="date" localSheetId="1">'Rencontre 2'!$M$7</definedName>
    <definedName name="date" localSheetId="2">'Rencontre 3'!$M$7</definedName>
    <definedName name="date">'Rencontre 1'!$M$7</definedName>
    <definedName name="Distance_01" localSheetId="1">'Rencontre 2'!$D$12</definedName>
    <definedName name="Distance_01" localSheetId="2">'Rencontre 3'!$D$12</definedName>
    <definedName name="Distance_01">'Rencontre 1'!$D$12</definedName>
    <definedName name="Distance_02" localSheetId="1">'Rencontre 2'!$D$14</definedName>
    <definedName name="Distance_02" localSheetId="2">'Rencontre 3'!$D$14</definedName>
    <definedName name="Distance_02">'Rencontre 1'!$D$14</definedName>
    <definedName name="Distance_03" localSheetId="1">'Rencontre 2'!$D$16</definedName>
    <definedName name="Distance_03" localSheetId="2">'Rencontre 3'!$D$16</definedName>
    <definedName name="Distance_03">'Rencontre 1'!$D$16</definedName>
    <definedName name="Divion">Joueurs!#REF!</definedName>
    <definedName name="Divion_Joueurs">Joueurs!$B$176:$B$219</definedName>
    <definedName name="Division" localSheetId="1">'Rencontre 2'!$C$3</definedName>
    <definedName name="Division" localSheetId="2">'Rencontre 3'!$C$3</definedName>
    <definedName name="Division">'Rencontre 1'!$C$3</definedName>
    <definedName name="Fouquieres">Joueurs!#REF!</definedName>
    <definedName name="Fouquieres_Joueurs">Joueurs!$B$221:$B$262</definedName>
    <definedName name="Le_Touquet">Joueurs!#REF!</definedName>
    <definedName name="Lens">Joueurs!#REF!</definedName>
    <definedName name="Lens_Joueurs">Joueurs!$B$264:$B$304</definedName>
    <definedName name="LeTouquet_Joueurs">Joueurs!$B$386:$B$428</definedName>
    <definedName name="Liste_Joueurs">Joueurs!$B$2:$B$496</definedName>
    <definedName name="Mode_de_Jeu_01" localSheetId="1">'Rencontre 2'!$C$11</definedName>
    <definedName name="Mode_de_Jeu_01" localSheetId="2">'Rencontre 3'!$C$11</definedName>
    <definedName name="Mode_de_Jeu_01">'Rencontre 1'!$C$11</definedName>
    <definedName name="Mode_de_Jeu_02" localSheetId="1">'Rencontre 2'!$C$13</definedName>
    <definedName name="Mode_de_Jeu_02" localSheetId="2">'Rencontre 3'!$C$13</definedName>
    <definedName name="Mode_de_Jeu_02">'Rencontre 1'!$C$13</definedName>
    <definedName name="Mode_de_Jeu_03" localSheetId="1">'Rencontre 2'!$C$15</definedName>
    <definedName name="Mode_de_Jeu_03" localSheetId="2">'Rencontre 3'!$C$15</definedName>
    <definedName name="Mode_de_Jeu_03">'Rencontre 1'!$C$15</definedName>
    <definedName name="nom_01_receveur" localSheetId="1">'Rencontre 2'!$B$11</definedName>
    <definedName name="nom_01_receveur" localSheetId="2">'Rencontre 3'!$B$11</definedName>
    <definedName name="nom_01_receveur">'Rencontre 1'!$B$11</definedName>
    <definedName name="nom_01_visiteur" localSheetId="1">'Rencontre 2'!$K$11</definedName>
    <definedName name="nom_01_visiteur" localSheetId="2">'Rencontre 3'!$K$11</definedName>
    <definedName name="nom_01_visiteur">'Rencontre 1'!$K$11</definedName>
    <definedName name="nom_02_receveur" localSheetId="1">'Rencontre 2'!$B$13</definedName>
    <definedName name="nom_02_receveur" localSheetId="2">'Rencontre 3'!$B$13</definedName>
    <definedName name="nom_02_receveur">'Rencontre 1'!$B$13</definedName>
    <definedName name="nom_02_visiteur" localSheetId="1">'Rencontre 2'!$K$13</definedName>
    <definedName name="nom_02_visiteur" localSheetId="2">'Rencontre 3'!$K$13</definedName>
    <definedName name="nom_02_visiteur">'Rencontre 1'!$K$13</definedName>
    <definedName name="nom_03_receveur" localSheetId="1">'Rencontre 2'!$B$15</definedName>
    <definedName name="nom_03_receveur" localSheetId="2">'Rencontre 3'!$B$15</definedName>
    <definedName name="nom_03_receveur">'Rencontre 1'!$B$15</definedName>
    <definedName name="nom_03_visiteur" localSheetId="1">'Rencontre 2'!$K$15</definedName>
    <definedName name="nom_03_visiteur" localSheetId="2">'Rencontre 3'!$K$15</definedName>
    <definedName name="nom_03_visiteur">'Rencontre 1'!$K$15</definedName>
    <definedName name="Outreau">Joueurs!#REF!</definedName>
    <definedName name="Outreau_Joueurs">Joueurs!$B$306:$B$343</definedName>
    <definedName name="Pts_01_receveur" localSheetId="1">'Rencontre 2'!$E$11</definedName>
    <definedName name="Pts_01_receveur" localSheetId="2">'Rencontre 3'!$E$11</definedName>
    <definedName name="Pts_01_receveur">'Rencontre 1'!$E$11</definedName>
    <definedName name="Pts_01_visiteur" localSheetId="1">'Rencontre 2'!$N$11</definedName>
    <definedName name="Pts_01_visiteur" localSheetId="2">'Rencontre 3'!$N$11</definedName>
    <definedName name="Pts_01_visiteur">'Rencontre 1'!$N$11</definedName>
    <definedName name="Pts_02_receveur" localSheetId="1">'Rencontre 2'!$E$13</definedName>
    <definedName name="Pts_02_receveur" localSheetId="2">'Rencontre 3'!$E$13</definedName>
    <definedName name="Pts_02_receveur">'Rencontre 1'!$E$13</definedName>
    <definedName name="Pts_02_visiteur" localSheetId="1">'Rencontre 2'!$N$13</definedName>
    <definedName name="Pts_02_visiteur" localSheetId="2">'Rencontre 3'!$N$13</definedName>
    <definedName name="Pts_02_visiteur">'Rencontre 1'!$N$13</definedName>
    <definedName name="Pts_03_receveur" localSheetId="1">'Rencontre 2'!$E$15</definedName>
    <definedName name="Pts_03_receveur" localSheetId="2">'Rencontre 3'!$E$15</definedName>
    <definedName name="Pts_03_receveur">'Rencontre 1'!$E$15</definedName>
    <definedName name="Pts_03_visiteur" localSheetId="1">'Rencontre 2'!$N$15</definedName>
    <definedName name="Pts_03_visiteur" localSheetId="2">'Rencontre 3'!$N$15</definedName>
    <definedName name="Pts_03_visiteur">'Rencontre 1'!$N$15</definedName>
    <definedName name="Rep_01_receveur" localSheetId="1">'Rencontre 2'!$F$11</definedName>
    <definedName name="Rep_01_receveur" localSheetId="2">'Rencontre 3'!$F$11</definedName>
    <definedName name="Rep_01_receveur">'Rencontre 1'!$F$11</definedName>
    <definedName name="Rep_02_receveur" localSheetId="1">'Rencontre 2'!$F$13</definedName>
    <definedName name="Rep_02_receveur" localSheetId="2">'Rencontre 3'!$F$13</definedName>
    <definedName name="Rep_02_receveur">'Rencontre 1'!$F$13</definedName>
    <definedName name="Rep_03_receveur" localSheetId="1">'Rencontre 2'!$F$15</definedName>
    <definedName name="Rep_03_receveur" localSheetId="2">'Rencontre 3'!$F$15</definedName>
    <definedName name="Rep_03_receveur">'Rencontre 1'!$F$15</definedName>
    <definedName name="Segment_Clubs">#N/A</definedName>
    <definedName name="Serie_01_receveur" localSheetId="1">'Rencontre 2'!$H$11</definedName>
    <definedName name="Serie_01_receveur" localSheetId="2">'Rencontre 3'!$H$11</definedName>
    <definedName name="Serie_01_receveur">'Rencontre 1'!$H$11</definedName>
    <definedName name="Serie_01_visiteur" localSheetId="1">'Rencontre 2'!$Q$11</definedName>
    <definedName name="Serie_01_visiteur" localSheetId="2">'Rencontre 3'!$Q$11</definedName>
    <definedName name="Serie_01_visiteur">'Rencontre 1'!$Q$11</definedName>
    <definedName name="Serie_02_receveur" localSheetId="1">'Rencontre 2'!$H$13</definedName>
    <definedName name="Serie_02_receveur" localSheetId="2">'Rencontre 3'!$H$13</definedName>
    <definedName name="Serie_02_receveur">'Rencontre 1'!$H$13</definedName>
    <definedName name="Serie_02_visiteur" localSheetId="1">'Rencontre 2'!$Q$13</definedName>
    <definedName name="Serie_02_visiteur" localSheetId="2">'Rencontre 3'!$Q$13</definedName>
    <definedName name="Serie_02_visiteur">'Rencontre 1'!$Q$13</definedName>
    <definedName name="Serie_03_receveur" localSheetId="1">'Rencontre 2'!$H$15</definedName>
    <definedName name="Serie_03_receveur" localSheetId="2">'Rencontre 3'!$H$15</definedName>
    <definedName name="Serie_03_receveur">'Rencontre 1'!$H$15</definedName>
    <definedName name="Serie_03_visiteur" localSheetId="1">'Rencontre 2'!$Q$15</definedName>
    <definedName name="Serie_03_visiteur" localSheetId="2">'Rencontre 3'!$Q$15</definedName>
    <definedName name="Serie_03_visiteur">'Rencontre 1'!$Q$15</definedName>
    <definedName name="Wizernes">Joueurs!#REF!</definedName>
    <definedName name="Wizernes_Joueurs">Joueurs!$B$345:$B$385</definedName>
    <definedName name="_xlnm.Print_Area" localSheetId="0">'Rencontre 1'!$B$1:$S$34</definedName>
    <definedName name="_xlnm.Print_Area" localSheetId="1">'Rencontre 2'!$B$1:$S$34</definedName>
    <definedName name="_xlnm.Print_Area" localSheetId="2">'Rencontre 3'!$B$1:$S$34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5"/>
      </x15:slicerCaches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8" i="4" l="1"/>
  <c r="AA34" i="4"/>
  <c r="M33" i="4"/>
  <c r="K33" i="4"/>
  <c r="K32" i="4"/>
  <c r="M32" i="4" s="1"/>
  <c r="D23" i="4"/>
  <c r="D22" i="4"/>
  <c r="AG17" i="4"/>
  <c r="AB17" i="4"/>
  <c r="N17" i="4"/>
  <c r="F17" i="4"/>
  <c r="G17" i="4" s="1"/>
  <c r="E17" i="4"/>
  <c r="M16" i="4"/>
  <c r="K16" i="4"/>
  <c r="D16" i="4"/>
  <c r="B16" i="4"/>
  <c r="AI15" i="4"/>
  <c r="AG15" i="4"/>
  <c r="AD15" i="4"/>
  <c r="AB15" i="4"/>
  <c r="R15" i="4"/>
  <c r="S15" i="4" s="1"/>
  <c r="O15" i="4"/>
  <c r="P15" i="4" s="1"/>
  <c r="L15" i="4"/>
  <c r="I15" i="4"/>
  <c r="J15" i="4" s="1"/>
  <c r="G15" i="4"/>
  <c r="C15" i="4"/>
  <c r="M14" i="4"/>
  <c r="K14" i="4"/>
  <c r="D14" i="4"/>
  <c r="B14" i="4"/>
  <c r="AI13" i="4"/>
  <c r="AG13" i="4"/>
  <c r="AD13" i="4"/>
  <c r="AB13" i="4"/>
  <c r="R13" i="4"/>
  <c r="S13" i="4" s="1"/>
  <c r="O13" i="4"/>
  <c r="P13" i="4" s="1"/>
  <c r="L13" i="4"/>
  <c r="I13" i="4"/>
  <c r="J13" i="4" s="1"/>
  <c r="G13" i="4"/>
  <c r="C13" i="4"/>
  <c r="M12" i="4"/>
  <c r="K12" i="4"/>
  <c r="D12" i="4"/>
  <c r="B12" i="4"/>
  <c r="AI11" i="4"/>
  <c r="AG11" i="4"/>
  <c r="AD11" i="4"/>
  <c r="AD17" i="4" s="1"/>
  <c r="AB11" i="4"/>
  <c r="R11" i="4"/>
  <c r="S11" i="4" s="1"/>
  <c r="O11" i="4"/>
  <c r="O17" i="4" s="1"/>
  <c r="P17" i="4" s="1"/>
  <c r="L11" i="4"/>
  <c r="I11" i="4"/>
  <c r="G11" i="4"/>
  <c r="C11" i="4"/>
  <c r="L10" i="4"/>
  <c r="L5" i="4"/>
  <c r="AB4" i="4"/>
  <c r="U4" i="4"/>
  <c r="L3" i="4"/>
  <c r="V1" i="4"/>
  <c r="B68" i="3"/>
  <c r="AA34" i="3"/>
  <c r="M33" i="3"/>
  <c r="K33" i="3"/>
  <c r="N17" i="3"/>
  <c r="F17" i="3"/>
  <c r="E17" i="3"/>
  <c r="M16" i="3"/>
  <c r="K16" i="3"/>
  <c r="D16" i="3"/>
  <c r="B16" i="3"/>
  <c r="AI15" i="3"/>
  <c r="AG15" i="3"/>
  <c r="AD15" i="3"/>
  <c r="AB15" i="3"/>
  <c r="R15" i="3"/>
  <c r="O15" i="3"/>
  <c r="P15" i="3" s="1"/>
  <c r="L15" i="3"/>
  <c r="I15" i="3"/>
  <c r="J15" i="3" s="1"/>
  <c r="G15" i="3"/>
  <c r="C15" i="3"/>
  <c r="M14" i="3"/>
  <c r="K14" i="3"/>
  <c r="D14" i="3"/>
  <c r="B14" i="3"/>
  <c r="AI13" i="3"/>
  <c r="AG13" i="3"/>
  <c r="AD13" i="3"/>
  <c r="AB13" i="3"/>
  <c r="R13" i="3"/>
  <c r="O13" i="3"/>
  <c r="P13" i="3" s="1"/>
  <c r="L13" i="3"/>
  <c r="I13" i="3"/>
  <c r="J13" i="3" s="1"/>
  <c r="G13" i="3"/>
  <c r="C13" i="3"/>
  <c r="M12" i="3"/>
  <c r="K12" i="3"/>
  <c r="D12" i="3"/>
  <c r="B12" i="3"/>
  <c r="AI11" i="3"/>
  <c r="AG11" i="3"/>
  <c r="AD11" i="3"/>
  <c r="AB11" i="3"/>
  <c r="AB17" i="3" s="1"/>
  <c r="R11" i="3"/>
  <c r="O11" i="3"/>
  <c r="L11" i="3"/>
  <c r="I11" i="3"/>
  <c r="I17" i="3" s="1"/>
  <c r="G11" i="3"/>
  <c r="C11" i="3"/>
  <c r="L10" i="3"/>
  <c r="L5" i="3"/>
  <c r="K32" i="3" s="1"/>
  <c r="M32" i="3" s="1"/>
  <c r="AB4" i="3"/>
  <c r="U4" i="3"/>
  <c r="L3" i="3"/>
  <c r="V1" i="3"/>
  <c r="H3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" i="2"/>
  <c r="B106" i="2"/>
  <c r="B299" i="2"/>
  <c r="B445" i="2"/>
  <c r="B137" i="2"/>
  <c r="B293" i="2"/>
  <c r="B377" i="2"/>
  <c r="B118" i="2"/>
  <c r="B97" i="2"/>
  <c r="B231" i="2"/>
  <c r="B314" i="2"/>
  <c r="B423" i="2"/>
  <c r="B10" i="2"/>
  <c r="B372" i="2"/>
  <c r="B69" i="2"/>
  <c r="B30" i="2"/>
  <c r="B209" i="2"/>
  <c r="B37" i="2"/>
  <c r="B49" i="2"/>
  <c r="B178" i="2"/>
  <c r="B179" i="2"/>
  <c r="B262" i="2"/>
  <c r="B252" i="2"/>
  <c r="B368" i="2"/>
  <c r="B369" i="2"/>
  <c r="B19" i="2"/>
  <c r="B147" i="2"/>
  <c r="B210" i="2"/>
  <c r="B258" i="2"/>
  <c r="B83" i="2"/>
  <c r="B391" i="2"/>
  <c r="B431" i="2"/>
  <c r="B380" i="2"/>
  <c r="B437" i="2"/>
  <c r="B392" i="2"/>
  <c r="B235" i="2"/>
  <c r="B229" i="2"/>
  <c r="B298" i="2"/>
  <c r="B73" i="2"/>
  <c r="B115" i="2"/>
  <c r="B64" i="2"/>
  <c r="B246" i="2"/>
  <c r="B123" i="2"/>
  <c r="B124" i="2"/>
  <c r="B243" i="2"/>
  <c r="B288" i="2"/>
  <c r="B269" i="2"/>
  <c r="B371" i="2"/>
  <c r="B462" i="2"/>
  <c r="B190" i="2"/>
  <c r="B191" i="2"/>
  <c r="B374" i="2"/>
  <c r="B242" i="2"/>
  <c r="B61" i="2"/>
  <c r="B294" i="2"/>
  <c r="B25" i="2"/>
  <c r="B96" i="2"/>
  <c r="B100" i="2"/>
  <c r="B370" i="2"/>
  <c r="B272" i="2"/>
  <c r="B38" i="2"/>
  <c r="B457" i="2"/>
  <c r="B311" i="2"/>
  <c r="B43" i="2"/>
  <c r="B129" i="2"/>
  <c r="B202" i="2"/>
  <c r="B139" i="2"/>
  <c r="B295" i="2"/>
  <c r="B53" i="2"/>
  <c r="B132" i="2"/>
  <c r="B221" i="2"/>
  <c r="B140" i="2"/>
  <c r="B168" i="2"/>
  <c r="B20" i="2"/>
  <c r="B223" i="2"/>
  <c r="B238" i="2"/>
  <c r="B47" i="2"/>
  <c r="B101" i="2"/>
  <c r="B239" i="2"/>
  <c r="B240" i="2"/>
  <c r="B206" i="2"/>
  <c r="B208" i="2"/>
  <c r="B32" i="2"/>
  <c r="B26" i="2"/>
  <c r="B450" i="2"/>
  <c r="B415" i="2"/>
  <c r="B416" i="2"/>
  <c r="B166" i="2"/>
  <c r="B346" i="2"/>
  <c r="B130" i="2"/>
  <c r="B330" i="2"/>
  <c r="B291" i="2"/>
  <c r="B201" i="2"/>
  <c r="B8" i="2"/>
  <c r="B89" i="2"/>
  <c r="B282" i="2"/>
  <c r="B376" i="2"/>
  <c r="B90" i="2"/>
  <c r="B267" i="2"/>
  <c r="B268" i="2"/>
  <c r="B426" i="2"/>
  <c r="B119" i="2"/>
  <c r="B375" i="2"/>
  <c r="B347" i="2"/>
  <c r="B94" i="2"/>
  <c r="B160" i="2"/>
  <c r="B453" i="2"/>
  <c r="B44" i="2"/>
  <c r="B17" i="2"/>
  <c r="B395" i="2"/>
  <c r="B407" i="2"/>
  <c r="B70" i="2"/>
  <c r="B466" i="2"/>
  <c r="B199" i="2"/>
  <c r="B62" i="2"/>
  <c r="B396" i="2"/>
  <c r="B251" i="2"/>
  <c r="B75" i="2"/>
  <c r="B427" i="2"/>
  <c r="B255" i="2"/>
  <c r="B23" i="2"/>
  <c r="B355" i="2"/>
  <c r="B122" i="2"/>
  <c r="B212" i="2"/>
  <c r="B316" i="2"/>
  <c r="B308" i="2"/>
  <c r="B343" i="2"/>
  <c r="B460" i="2"/>
  <c r="B108" i="2"/>
  <c r="B39" i="2"/>
  <c r="B406" i="2"/>
  <c r="B302" i="2"/>
  <c r="B120" i="2"/>
  <c r="B211" i="2"/>
  <c r="B86" i="2"/>
  <c r="B150" i="2"/>
  <c r="B322" i="2"/>
  <c r="B196" i="2"/>
  <c r="B323" i="2"/>
  <c r="B71" i="2"/>
  <c r="B225" i="2"/>
  <c r="B194" i="2"/>
  <c r="B309" i="2"/>
  <c r="B170" i="2"/>
  <c r="B50" i="2"/>
  <c r="B254" i="2"/>
  <c r="B365" i="2"/>
  <c r="B400" i="2"/>
  <c r="B411" i="2"/>
  <c r="B125" i="2"/>
  <c r="B126" i="2"/>
  <c r="B454" i="2"/>
  <c r="B338" i="2"/>
  <c r="B328" i="2"/>
  <c r="B110" i="2"/>
  <c r="B214" i="2"/>
  <c r="B418" i="2"/>
  <c r="B58" i="2"/>
  <c r="B215" i="2"/>
  <c r="B237" i="2"/>
  <c r="B148" i="2"/>
  <c r="B16" i="2"/>
  <c r="B149" i="2"/>
  <c r="B117" i="2"/>
  <c r="B333" i="2"/>
  <c r="B357" i="2"/>
  <c r="B102" i="2"/>
  <c r="B429" i="2"/>
  <c r="B320" i="2"/>
  <c r="B45" i="2"/>
  <c r="B273" i="2"/>
  <c r="B398" i="2"/>
  <c r="B341" i="2"/>
  <c r="B303" i="2"/>
  <c r="B397" i="2"/>
  <c r="B250" i="2"/>
  <c r="B359" i="2"/>
  <c r="B151" i="2"/>
  <c r="B287" i="2"/>
  <c r="B456" i="2"/>
  <c r="B78" i="2"/>
  <c r="B276" i="2"/>
  <c r="B6" i="2"/>
  <c r="B222" i="2"/>
  <c r="B260" i="2"/>
  <c r="I137" i="2" s="1"/>
  <c r="B334" i="2"/>
  <c r="B173" i="2"/>
  <c r="B31" i="2"/>
  <c r="B143" i="2"/>
  <c r="B326" i="2"/>
  <c r="B433" i="2"/>
  <c r="B34" i="2"/>
  <c r="B182" i="2"/>
  <c r="B141" i="2"/>
  <c r="B434" i="2"/>
  <c r="B290" i="2"/>
  <c r="B103" i="2"/>
  <c r="B284" i="2"/>
  <c r="B216" i="2"/>
  <c r="B241" i="2"/>
  <c r="B310" i="2"/>
  <c r="B265" i="2"/>
  <c r="B436" i="2"/>
  <c r="B188" i="2"/>
  <c r="B307" i="2"/>
  <c r="B449" i="2"/>
  <c r="B63" i="2"/>
  <c r="B378" i="2"/>
  <c r="B435" i="2"/>
  <c r="B93" i="2"/>
  <c r="B74" i="2"/>
  <c r="B189" i="2"/>
  <c r="B174" i="2"/>
  <c r="B98" i="2"/>
  <c r="B390" i="2"/>
  <c r="B399" i="2"/>
  <c r="B227" i="2"/>
  <c r="B304" i="2"/>
  <c r="B306" i="2"/>
  <c r="B348" i="2"/>
  <c r="B203" i="2"/>
  <c r="B393" i="2"/>
  <c r="B419" i="2"/>
  <c r="B67" i="2"/>
  <c r="B68" i="2"/>
  <c r="B82" i="2"/>
  <c r="B232" i="2"/>
  <c r="B145" i="2"/>
  <c r="B404" i="2"/>
  <c r="B142" i="2"/>
  <c r="B35" i="2"/>
  <c r="B413" i="2"/>
  <c r="B331" i="2"/>
  <c r="B59" i="2"/>
  <c r="B72" i="2"/>
  <c r="B444" i="2"/>
  <c r="B198" i="2"/>
  <c r="B321" i="2"/>
  <c r="B51" i="2"/>
  <c r="B430" i="2"/>
  <c r="B218" i="2"/>
  <c r="B300" i="2"/>
  <c r="B77" i="2"/>
  <c r="B446" i="2"/>
  <c r="B253" i="2"/>
  <c r="B116" i="2"/>
  <c r="B447" i="2"/>
  <c r="B367" i="2"/>
  <c r="B266" i="2"/>
  <c r="B205" i="2"/>
  <c r="B385" i="2"/>
  <c r="B386" i="2"/>
  <c r="B271" i="2"/>
  <c r="B459" i="2"/>
  <c r="B319" i="2"/>
  <c r="B461" i="2"/>
  <c r="B109" i="2"/>
  <c r="B305" i="2"/>
  <c r="B46" i="2"/>
  <c r="B366" i="2"/>
  <c r="B279" i="2"/>
  <c r="B351" i="2"/>
  <c r="I115" i="2" s="1"/>
  <c r="B197" i="2"/>
  <c r="B171" i="2"/>
  <c r="B226" i="2"/>
  <c r="B27" i="2"/>
  <c r="B138" i="2"/>
  <c r="B424" i="2"/>
  <c r="B29" i="2"/>
  <c r="B410" i="2"/>
  <c r="B257" i="2"/>
  <c r="B153" i="2"/>
  <c r="B464" i="2"/>
  <c r="B259" i="2"/>
  <c r="B354" i="2"/>
  <c r="B420" i="2"/>
  <c r="B340" i="2"/>
  <c r="B422" i="2"/>
  <c r="B439" i="2"/>
  <c r="I70" i="2" s="1"/>
  <c r="B389" i="2"/>
  <c r="B256" i="2"/>
  <c r="B373" i="2"/>
  <c r="B112" i="2"/>
  <c r="B154" i="2"/>
  <c r="B79" i="2"/>
  <c r="B224" i="2"/>
  <c r="B18" i="2"/>
  <c r="B200" i="2"/>
  <c r="B60" i="2"/>
  <c r="B458" i="2"/>
  <c r="B339" i="2"/>
  <c r="B342" i="2"/>
  <c r="B275" i="2"/>
  <c r="B185" i="2"/>
  <c r="B249" i="2"/>
  <c r="B350" i="2"/>
  <c r="B24" i="2"/>
  <c r="B263" i="2"/>
  <c r="B455" i="2"/>
  <c r="B362" i="2"/>
  <c r="B285" i="2"/>
  <c r="B270" i="2"/>
  <c r="B111" i="2"/>
  <c r="B278" i="2"/>
  <c r="B360" i="2"/>
  <c r="B152" i="2"/>
  <c r="B91" i="2"/>
  <c r="B9" i="2"/>
  <c r="B297" i="2"/>
  <c r="B177" i="2"/>
  <c r="B441" i="2"/>
  <c r="B159" i="2"/>
  <c r="B52" i="2"/>
  <c r="B192" i="2"/>
  <c r="B55" i="2"/>
  <c r="I6" i="2" s="1"/>
  <c r="B56" i="2"/>
  <c r="B318" i="2"/>
  <c r="B184" i="2"/>
  <c r="B128" i="2"/>
  <c r="B12" i="2"/>
  <c r="B57" i="2"/>
  <c r="B175" i="2"/>
  <c r="B247" i="2"/>
  <c r="B296" i="2"/>
  <c r="I81" i="2" s="1"/>
  <c r="B104" i="2"/>
  <c r="B236" i="2"/>
  <c r="B228" i="2"/>
  <c r="B176" i="2"/>
  <c r="B412" i="2"/>
  <c r="B33" i="2"/>
  <c r="B324" i="2"/>
  <c r="B442" i="2"/>
  <c r="B432" i="2"/>
  <c r="B105" i="2"/>
  <c r="B361" i="2"/>
  <c r="B92" i="2"/>
  <c r="B336" i="2"/>
  <c r="B337" i="2"/>
  <c r="B107" i="2"/>
  <c r="B183" i="2"/>
  <c r="B387" i="2"/>
  <c r="B381" i="2"/>
  <c r="B440" i="2"/>
  <c r="B144" i="2"/>
  <c r="B3" i="2"/>
  <c r="B181" i="2"/>
  <c r="I119" i="2" s="1"/>
  <c r="B312" i="2"/>
  <c r="B207" i="2"/>
  <c r="B428" i="2"/>
  <c r="B394" i="2"/>
  <c r="B463" i="2"/>
  <c r="B280" i="2"/>
  <c r="B283" i="2"/>
  <c r="B113" i="2"/>
  <c r="B244" i="2"/>
  <c r="B36" i="2"/>
  <c r="B204" i="2"/>
  <c r="B121" i="2"/>
  <c r="B234" i="2"/>
  <c r="B28" i="2"/>
  <c r="B54" i="2"/>
  <c r="B162" i="2"/>
  <c r="B172" i="2"/>
  <c r="I365" i="2" s="1"/>
  <c r="B186" i="2"/>
  <c r="B421" i="2"/>
  <c r="B161" i="2"/>
  <c r="B465" i="2"/>
  <c r="I369" i="2" s="1"/>
  <c r="B40" i="2"/>
  <c r="B403" i="2"/>
  <c r="B402" i="2"/>
  <c r="B364" i="2"/>
  <c r="B325" i="2"/>
  <c r="B248" i="2"/>
  <c r="B264" i="2"/>
  <c r="B349" i="2"/>
  <c r="I377" i="2" s="1"/>
  <c r="B13" i="2"/>
  <c r="B164" i="2"/>
  <c r="B409" i="2"/>
  <c r="B127" i="2"/>
  <c r="B344" i="2"/>
  <c r="B165" i="2"/>
  <c r="B195" i="2"/>
  <c r="B41" i="2"/>
  <c r="B42" i="2"/>
  <c r="B22" i="2"/>
  <c r="B443" i="2"/>
  <c r="B193" i="2"/>
  <c r="I389" i="2" s="1"/>
  <c r="B180" i="2"/>
  <c r="B358" i="2"/>
  <c r="I391" i="2" s="1"/>
  <c r="B146" i="2"/>
  <c r="B345" i="2"/>
  <c r="I393" i="2" s="1"/>
  <c r="B451" i="2"/>
  <c r="B48" i="2"/>
  <c r="B277" i="2"/>
  <c r="B14" i="2"/>
  <c r="B379" i="2"/>
  <c r="B274" i="2"/>
  <c r="B408" i="2"/>
  <c r="B467" i="2"/>
  <c r="B217" i="2"/>
  <c r="B353" i="2"/>
  <c r="B261" i="2"/>
  <c r="B15" i="2"/>
  <c r="B134" i="2"/>
  <c r="B281" i="2"/>
  <c r="B292" i="2"/>
  <c r="B4" i="2"/>
  <c r="B5" i="2"/>
  <c r="B382" i="2"/>
  <c r="B335" i="2"/>
  <c r="B317" i="2"/>
  <c r="I413" i="2" s="1"/>
  <c r="B167" i="2"/>
  <c r="B383" i="2"/>
  <c r="B384" i="2"/>
  <c r="B438" i="2"/>
  <c r="B329" i="2"/>
  <c r="B169" i="2"/>
  <c r="B352" i="2"/>
  <c r="B84" i="2"/>
  <c r="B88" i="2"/>
  <c r="B448" i="2"/>
  <c r="B313" i="2"/>
  <c r="B21" i="2"/>
  <c r="B417" i="2"/>
  <c r="I426" i="2" s="1"/>
  <c r="B135" i="2"/>
  <c r="B66" i="2"/>
  <c r="B388" i="2"/>
  <c r="B233" i="2"/>
  <c r="B289" i="2"/>
  <c r="B405" i="2"/>
  <c r="B136" i="2"/>
  <c r="B87" i="2"/>
  <c r="B230" i="2"/>
  <c r="B327" i="2"/>
  <c r="I436" i="2" s="1"/>
  <c r="B65" i="2"/>
  <c r="B301" i="2"/>
  <c r="B220" i="2"/>
  <c r="B332" i="2"/>
  <c r="B80" i="2"/>
  <c r="B213" i="2"/>
  <c r="I442" i="2" s="1"/>
  <c r="B85" i="2"/>
  <c r="B425" i="2"/>
  <c r="B81" i="2"/>
  <c r="B7" i="2"/>
  <c r="B11" i="2"/>
  <c r="B414" i="2"/>
  <c r="B245" i="2"/>
  <c r="I449" i="2" s="1"/>
  <c r="B76" i="2"/>
  <c r="I450" i="2" s="1"/>
  <c r="B356" i="2"/>
  <c r="B187" i="2"/>
  <c r="B315" i="2"/>
  <c r="B163" i="2"/>
  <c r="B286" i="2"/>
  <c r="B155" i="2"/>
  <c r="B219" i="2"/>
  <c r="B401" i="2"/>
  <c r="B156" i="2"/>
  <c r="B133" i="2"/>
  <c r="B363" i="2"/>
  <c r="I461" i="2" s="1"/>
  <c r="B114" i="2"/>
  <c r="I462" i="2" s="1"/>
  <c r="B99" i="2"/>
  <c r="B157" i="2"/>
  <c r="B158" i="2"/>
  <c r="I465" i="2" s="1"/>
  <c r="B131" i="2"/>
  <c r="I466" i="2" s="1"/>
  <c r="B452" i="2"/>
  <c r="B468" i="2"/>
  <c r="I468" i="2" s="1"/>
  <c r="B469" i="2"/>
  <c r="B470" i="2"/>
  <c r="B471" i="2"/>
  <c r="B472" i="2"/>
  <c r="I472" i="2" s="1"/>
  <c r="B473" i="2"/>
  <c r="I473" i="2" s="1"/>
  <c r="B474" i="2"/>
  <c r="I474" i="2" s="1"/>
  <c r="B475" i="2"/>
  <c r="I475" i="2" s="1"/>
  <c r="B476" i="2"/>
  <c r="I476" i="2" s="1"/>
  <c r="B477" i="2"/>
  <c r="I477" i="2" s="1"/>
  <c r="B478" i="2"/>
  <c r="I478" i="2" s="1"/>
  <c r="B479" i="2"/>
  <c r="B480" i="2"/>
  <c r="I480" i="2" s="1"/>
  <c r="B481" i="2"/>
  <c r="B482" i="2"/>
  <c r="B483" i="2"/>
  <c r="B484" i="2"/>
  <c r="I484" i="2" s="1"/>
  <c r="B485" i="2"/>
  <c r="I485" i="2" s="1"/>
  <c r="B486" i="2"/>
  <c r="I486" i="2" s="1"/>
  <c r="B487" i="2"/>
  <c r="I487" i="2" s="1"/>
  <c r="B488" i="2"/>
  <c r="I488" i="2" s="1"/>
  <c r="B489" i="2"/>
  <c r="I489" i="2" s="1"/>
  <c r="B490" i="2"/>
  <c r="I490" i="2" s="1"/>
  <c r="B491" i="2"/>
  <c r="B492" i="2"/>
  <c r="I492" i="2" s="1"/>
  <c r="B493" i="2"/>
  <c r="B494" i="2"/>
  <c r="B495" i="2"/>
  <c r="B496" i="2"/>
  <c r="B95" i="2"/>
  <c r="L3" i="1"/>
  <c r="U4" i="1"/>
  <c r="AB11" i="1"/>
  <c r="AB15" i="1"/>
  <c r="AB13" i="1"/>
  <c r="AA34" i="1"/>
  <c r="M12" i="1"/>
  <c r="R11" i="1" s="1"/>
  <c r="L5" i="1"/>
  <c r="K32" i="1" s="1"/>
  <c r="M32" i="1" s="1"/>
  <c r="N17" i="1"/>
  <c r="F17" i="1"/>
  <c r="E17" i="1"/>
  <c r="G15" i="1"/>
  <c r="G13" i="1"/>
  <c r="G11" i="1"/>
  <c r="M16" i="1"/>
  <c r="R15" i="1" s="1"/>
  <c r="M14" i="1"/>
  <c r="R13" i="1" s="1"/>
  <c r="D16" i="1"/>
  <c r="I15" i="1" s="1"/>
  <c r="D14" i="1"/>
  <c r="I13" i="1" s="1"/>
  <c r="D12" i="1"/>
  <c r="I11" i="1" s="1"/>
  <c r="L15" i="1"/>
  <c r="L13" i="1"/>
  <c r="L11" i="1"/>
  <c r="C15" i="1"/>
  <c r="C13" i="1"/>
  <c r="C11" i="1"/>
  <c r="AB4" i="1"/>
  <c r="B68" i="1"/>
  <c r="V1" i="1"/>
  <c r="L10" i="1"/>
  <c r="AI15" i="1"/>
  <c r="AI13" i="1"/>
  <c r="AG11" i="1"/>
  <c r="AG15" i="1"/>
  <c r="AG13" i="1"/>
  <c r="AI11" i="1"/>
  <c r="AD11" i="1"/>
  <c r="M33" i="1"/>
  <c r="K33" i="1"/>
  <c r="O13" i="1"/>
  <c r="P13" i="1" s="1"/>
  <c r="O15" i="1"/>
  <c r="P15" i="1" s="1"/>
  <c r="O11" i="1"/>
  <c r="P11" i="1" s="1"/>
  <c r="AD15" i="1"/>
  <c r="AD13" i="1"/>
  <c r="S15" i="3" l="1"/>
  <c r="O17" i="3"/>
  <c r="P17" i="3" s="1"/>
  <c r="S13" i="3"/>
  <c r="S11" i="3"/>
  <c r="AG17" i="3"/>
  <c r="D22" i="3" s="1"/>
  <c r="D23" i="3" s="1"/>
  <c r="G17" i="3"/>
  <c r="R17" i="3"/>
  <c r="I238" i="2"/>
  <c r="I424" i="2"/>
  <c r="I400" i="2"/>
  <c r="I444" i="2"/>
  <c r="I124" i="2"/>
  <c r="I396" i="2"/>
  <c r="I451" i="2"/>
  <c r="I367" i="2"/>
  <c r="I366" i="2"/>
  <c r="I460" i="2"/>
  <c r="I271" i="2"/>
  <c r="I418" i="2"/>
  <c r="I440" i="2"/>
  <c r="I428" i="2"/>
  <c r="I404" i="2"/>
  <c r="I168" i="2"/>
  <c r="I139" i="2"/>
  <c r="I437" i="2"/>
  <c r="I448" i="2"/>
  <c r="I376" i="2"/>
  <c r="I425" i="2"/>
  <c r="I252" i="2"/>
  <c r="I221" i="2"/>
  <c r="I406" i="2"/>
  <c r="I441" i="2"/>
  <c r="I427" i="2"/>
  <c r="I453" i="2"/>
  <c r="I384" i="2"/>
  <c r="I281" i="2"/>
  <c r="I79" i="2"/>
  <c r="I299" i="2"/>
  <c r="I55" i="2"/>
  <c r="I432" i="2"/>
  <c r="I333" i="2"/>
  <c r="I464" i="2"/>
  <c r="I452" i="2"/>
  <c r="I439" i="2"/>
  <c r="I403" i="2"/>
  <c r="I463" i="2"/>
  <c r="I56" i="2"/>
  <c r="I247" i="2"/>
  <c r="I43" i="2"/>
  <c r="I388" i="2"/>
  <c r="I7" i="2"/>
  <c r="I264" i="2"/>
  <c r="I306" i="2"/>
  <c r="I456" i="2"/>
  <c r="I408" i="2"/>
  <c r="I372" i="2"/>
  <c r="I235" i="2"/>
  <c r="I41" i="2"/>
  <c r="I95" i="2"/>
  <c r="I78" i="2"/>
  <c r="I66" i="2"/>
  <c r="I420" i="2"/>
  <c r="I430" i="2"/>
  <c r="I394" i="2"/>
  <c r="I52" i="2"/>
  <c r="I429" i="2"/>
  <c r="I405" i="2"/>
  <c r="I244" i="2"/>
  <c r="I90" i="2"/>
  <c r="I77" i="2"/>
  <c r="I148" i="2"/>
  <c r="I323" i="2"/>
  <c r="I296" i="2"/>
  <c r="I67" i="2"/>
  <c r="I415" i="2"/>
  <c r="I379" i="2"/>
  <c r="I54" i="2"/>
  <c r="I438" i="2"/>
  <c r="I414" i="2"/>
  <c r="I402" i="2"/>
  <c r="I72" i="2"/>
  <c r="I401" i="2"/>
  <c r="I45" i="2"/>
  <c r="I88" i="2"/>
  <c r="I82" i="2"/>
  <c r="I283" i="2"/>
  <c r="I80" i="2"/>
  <c r="I329" i="2"/>
  <c r="I5" i="2"/>
  <c r="I76" i="2"/>
  <c r="I19" i="2"/>
  <c r="I33" i="2"/>
  <c r="I91" i="2"/>
  <c r="I28" i="2"/>
  <c r="I215" i="2"/>
  <c r="I71" i="2"/>
  <c r="I294" i="2"/>
  <c r="I160" i="2"/>
  <c r="I4" i="2"/>
  <c r="I16" i="2"/>
  <c r="I83" i="2"/>
  <c r="I65" i="2"/>
  <c r="I20" i="2"/>
  <c r="I40" i="2"/>
  <c r="I94" i="2"/>
  <c r="I166" i="2"/>
  <c r="I64" i="2"/>
  <c r="I454" i="2"/>
  <c r="I382" i="2"/>
  <c r="I370" i="2"/>
  <c r="I36" i="2"/>
  <c r="I93" i="2"/>
  <c r="I417" i="2"/>
  <c r="I381" i="2"/>
  <c r="I35" i="2"/>
  <c r="I191" i="2"/>
  <c r="I129" i="2"/>
  <c r="I53" i="2"/>
  <c r="I46" i="2"/>
  <c r="I416" i="2"/>
  <c r="I392" i="2"/>
  <c r="I380" i="2"/>
  <c r="I368" i="2"/>
  <c r="I17" i="2"/>
  <c r="I22" i="2"/>
  <c r="I10" i="2"/>
  <c r="I317" i="2"/>
  <c r="I390" i="2"/>
  <c r="I378" i="2"/>
  <c r="I101" i="2"/>
  <c r="I9" i="2"/>
  <c r="I44" i="2"/>
  <c r="I106" i="2"/>
  <c r="I32" i="2"/>
  <c r="I69" i="2"/>
  <c r="I89" i="2"/>
  <c r="I31" i="2"/>
  <c r="I496" i="2"/>
  <c r="I412" i="2"/>
  <c r="I364" i="2"/>
  <c r="I58" i="2"/>
  <c r="I331" i="2"/>
  <c r="I21" i="2"/>
  <c r="I34" i="2"/>
  <c r="I3" i="2"/>
  <c r="I68" i="2"/>
  <c r="I174" i="2"/>
  <c r="I30" i="2"/>
  <c r="I276" i="2"/>
  <c r="I57" i="2"/>
  <c r="I18" i="2"/>
  <c r="I29" i="2"/>
  <c r="M18" i="3"/>
  <c r="R17" i="4"/>
  <c r="I17" i="4"/>
  <c r="M18" i="4"/>
  <c r="I151" i="2"/>
  <c r="I198" i="2"/>
  <c r="I320" i="2"/>
  <c r="I261" i="2"/>
  <c r="I141" i="2"/>
  <c r="I318" i="2"/>
  <c r="I127" i="2"/>
  <c r="I292" i="2"/>
  <c r="I186" i="2"/>
  <c r="AD17" i="3"/>
  <c r="AI17" i="3"/>
  <c r="P22" i="3" s="1"/>
  <c r="P23" i="3" s="1"/>
  <c r="D18" i="3"/>
  <c r="AI17" i="4"/>
  <c r="P22" i="4" s="1"/>
  <c r="P23" i="4" s="1"/>
  <c r="D18" i="4"/>
  <c r="S17" i="4"/>
  <c r="J11" i="4"/>
  <c r="J17" i="4" s="1"/>
  <c r="P11" i="4"/>
  <c r="J11" i="3"/>
  <c r="J17" i="3" s="1"/>
  <c r="P11" i="3"/>
  <c r="I149" i="2"/>
  <c r="I211" i="2"/>
  <c r="I343" i="2"/>
  <c r="I287" i="2"/>
  <c r="I250" i="2"/>
  <c r="I188" i="2"/>
  <c r="I246" i="2"/>
  <c r="I199" i="2"/>
  <c r="I154" i="2"/>
  <c r="I348" i="2"/>
  <c r="I346" i="2"/>
  <c r="I177" i="2"/>
  <c r="I248" i="2"/>
  <c r="I315" i="2"/>
  <c r="I227" i="2"/>
  <c r="I113" i="2"/>
  <c r="I298" i="2"/>
  <c r="I214" i="2"/>
  <c r="I305" i="2"/>
  <c r="I224" i="2"/>
  <c r="I355" i="2"/>
  <c r="I285" i="2"/>
  <c r="I132" i="2"/>
  <c r="I308" i="2"/>
  <c r="I226" i="2"/>
  <c r="I143" i="2"/>
  <c r="I189" i="2"/>
  <c r="I309" i="2"/>
  <c r="I190" i="2"/>
  <c r="I344" i="2"/>
  <c r="I225" i="2"/>
  <c r="I358" i="2"/>
  <c r="I120" i="2"/>
  <c r="I340" i="2"/>
  <c r="I260" i="2"/>
  <c r="I262" i="2"/>
  <c r="I297" i="2"/>
  <c r="I202" i="2"/>
  <c r="I142" i="2"/>
  <c r="I233" i="2"/>
  <c r="I163" i="2"/>
  <c r="I334" i="2"/>
  <c r="I152" i="2"/>
  <c r="I192" i="2"/>
  <c r="I130" i="2"/>
  <c r="I116" i="2"/>
  <c r="I352" i="2"/>
  <c r="I293" i="2"/>
  <c r="I357" i="2"/>
  <c r="I208" i="2"/>
  <c r="I196" i="2"/>
  <c r="I153" i="2"/>
  <c r="I172" i="2"/>
  <c r="I103" i="2"/>
  <c r="I213" i="2"/>
  <c r="I284" i="2"/>
  <c r="I304" i="2"/>
  <c r="I193" i="2"/>
  <c r="I307" i="2"/>
  <c r="I223" i="2"/>
  <c r="I102" i="2"/>
  <c r="I353" i="2"/>
  <c r="I295" i="2"/>
  <c r="I220" i="2"/>
  <c r="I268" i="2"/>
  <c r="I347" i="2"/>
  <c r="I184" i="2"/>
  <c r="I286" i="2"/>
  <c r="I161" i="2"/>
  <c r="I117" i="2"/>
  <c r="I321" i="2"/>
  <c r="I332" i="2"/>
  <c r="I138" i="2"/>
  <c r="I118" i="2"/>
  <c r="I316" i="2"/>
  <c r="I322" i="2"/>
  <c r="I173" i="2"/>
  <c r="I280" i="2"/>
  <c r="I140" i="2"/>
  <c r="I136" i="2"/>
  <c r="I319" i="2"/>
  <c r="I126" i="2"/>
  <c r="I256" i="2"/>
  <c r="I197" i="2"/>
  <c r="I249" i="2"/>
  <c r="I236" i="2"/>
  <c r="I274" i="2"/>
  <c r="I125" i="2"/>
  <c r="I341" i="2"/>
  <c r="I310" i="2"/>
  <c r="I212" i="2"/>
  <c r="I175" i="2"/>
  <c r="I112" i="2"/>
  <c r="I187" i="2"/>
  <c r="I345" i="2"/>
  <c r="I356" i="2"/>
  <c r="I178" i="2"/>
  <c r="I201" i="2"/>
  <c r="I282" i="2"/>
  <c r="I100" i="2"/>
  <c r="I257" i="2"/>
  <c r="I273" i="2"/>
  <c r="I104" i="2"/>
  <c r="I269" i="2"/>
  <c r="I185" i="2"/>
  <c r="I272" i="2"/>
  <c r="I200" i="2"/>
  <c r="I232" i="2"/>
  <c r="I259" i="2"/>
  <c r="I328" i="2"/>
  <c r="S13" i="1"/>
  <c r="S15" i="1"/>
  <c r="J15" i="1"/>
  <c r="B12" i="1"/>
  <c r="K16" i="1"/>
  <c r="B16" i="1"/>
  <c r="J13" i="1"/>
  <c r="G17" i="1"/>
  <c r="O17" i="1"/>
  <c r="P17" i="1" s="1"/>
  <c r="I155" i="2"/>
  <c r="I258" i="2"/>
  <c r="I354" i="2"/>
  <c r="I176" i="2"/>
  <c r="I8" i="2"/>
  <c r="I270" i="2"/>
  <c r="I222" i="2"/>
  <c r="I128" i="2"/>
  <c r="I42" i="2"/>
  <c r="I209" i="2"/>
  <c r="I150" i="2"/>
  <c r="I234" i="2"/>
  <c r="I245" i="2"/>
  <c r="I342" i="2"/>
  <c r="I210" i="2"/>
  <c r="I162" i="2"/>
  <c r="I491" i="2"/>
  <c r="I479" i="2"/>
  <c r="I467" i="2"/>
  <c r="I455" i="2"/>
  <c r="I443" i="2"/>
  <c r="I431" i="2"/>
  <c r="I419" i="2"/>
  <c r="I407" i="2"/>
  <c r="I395" i="2"/>
  <c r="I383" i="2"/>
  <c r="I371" i="2"/>
  <c r="I359" i="2"/>
  <c r="I335" i="2"/>
  <c r="I131" i="2"/>
  <c r="I275" i="2"/>
  <c r="I167" i="2"/>
  <c r="I59" i="2"/>
  <c r="I164" i="2"/>
  <c r="I47" i="2"/>
  <c r="I263" i="2"/>
  <c r="I311" i="2"/>
  <c r="I107" i="2"/>
  <c r="I179" i="2"/>
  <c r="I251" i="2"/>
  <c r="I23" i="2"/>
  <c r="I239" i="2"/>
  <c r="I11" i="2"/>
  <c r="I203" i="2"/>
  <c r="I360" i="2"/>
  <c r="I48" i="2"/>
  <c r="I290" i="2"/>
  <c r="I86" i="2"/>
  <c r="I24" i="2"/>
  <c r="I180" i="2"/>
  <c r="I240" i="2"/>
  <c r="I60" i="2"/>
  <c r="I156" i="2"/>
  <c r="I144" i="2"/>
  <c r="I312" i="2"/>
  <c r="I288" i="2"/>
  <c r="I84" i="2"/>
  <c r="I336" i="2"/>
  <c r="I12" i="2"/>
  <c r="I108" i="2"/>
  <c r="I300" i="2"/>
  <c r="I216" i="2"/>
  <c r="I324" i="2"/>
  <c r="I96" i="2"/>
  <c r="I228" i="2"/>
  <c r="I481" i="2"/>
  <c r="I469" i="2"/>
  <c r="I457" i="2"/>
  <c r="I445" i="2"/>
  <c r="I433" i="2"/>
  <c r="I421" i="2"/>
  <c r="I409" i="2"/>
  <c r="I397" i="2"/>
  <c r="I385" i="2"/>
  <c r="I373" i="2"/>
  <c r="I97" i="2"/>
  <c r="I493" i="2"/>
  <c r="I169" i="2"/>
  <c r="I361" i="2"/>
  <c r="I313" i="2"/>
  <c r="I85" i="2"/>
  <c r="I349" i="2"/>
  <c r="I133" i="2"/>
  <c r="I241" i="2"/>
  <c r="I61" i="2"/>
  <c r="I217" i="2"/>
  <c r="I205" i="2"/>
  <c r="I265" i="2"/>
  <c r="I37" i="2"/>
  <c r="I301" i="2"/>
  <c r="I73" i="2"/>
  <c r="I253" i="2"/>
  <c r="I157" i="2"/>
  <c r="I289" i="2"/>
  <c r="I325" i="2"/>
  <c r="I181" i="2"/>
  <c r="I337" i="2"/>
  <c r="I13" i="2"/>
  <c r="I121" i="2"/>
  <c r="I229" i="2"/>
  <c r="I109" i="2"/>
  <c r="I277" i="2"/>
  <c r="I145" i="2"/>
  <c r="I49" i="2"/>
  <c r="I25" i="2"/>
  <c r="I170" i="2"/>
  <c r="I362" i="2"/>
  <c r="I98" i="2"/>
  <c r="I62" i="2"/>
  <c r="I279" i="2"/>
  <c r="I134" i="2"/>
  <c r="I74" i="2"/>
  <c r="I165" i="2"/>
  <c r="I15" i="2"/>
  <c r="I218" i="2"/>
  <c r="I291" i="2"/>
  <c r="I207" i="2"/>
  <c r="I242" i="2"/>
  <c r="I63" i="2"/>
  <c r="I350" i="2"/>
  <c r="I38" i="2"/>
  <c r="I206" i="2"/>
  <c r="I254" i="2"/>
  <c r="I266" i="2"/>
  <c r="I122" i="2"/>
  <c r="I351" i="2"/>
  <c r="I231" i="2"/>
  <c r="I75" i="2"/>
  <c r="I327" i="2"/>
  <c r="I147" i="2"/>
  <c r="I146" i="2"/>
  <c r="I230" i="2"/>
  <c r="I314" i="2"/>
  <c r="I14" i="2"/>
  <c r="I51" i="2"/>
  <c r="I111" i="2"/>
  <c r="I303" i="2"/>
  <c r="I39" i="2"/>
  <c r="I27" i="2"/>
  <c r="I339" i="2"/>
  <c r="I50" i="2"/>
  <c r="I219" i="2"/>
  <c r="I123" i="2"/>
  <c r="I194" i="2"/>
  <c r="I114" i="2"/>
  <c r="I338" i="2"/>
  <c r="I255" i="2"/>
  <c r="I105" i="2"/>
  <c r="I278" i="2"/>
  <c r="I495" i="2"/>
  <c r="I483" i="2"/>
  <c r="I471" i="2"/>
  <c r="I459" i="2"/>
  <c r="I447" i="2"/>
  <c r="I435" i="2"/>
  <c r="I423" i="2"/>
  <c r="I411" i="2"/>
  <c r="I399" i="2"/>
  <c r="I387" i="2"/>
  <c r="I375" i="2"/>
  <c r="I363" i="2"/>
  <c r="I110" i="2"/>
  <c r="I171" i="2"/>
  <c r="I326" i="2"/>
  <c r="I302" i="2"/>
  <c r="I195" i="2"/>
  <c r="I243" i="2"/>
  <c r="I159" i="2"/>
  <c r="I26" i="2"/>
  <c r="I330" i="2"/>
  <c r="I237" i="2"/>
  <c r="I494" i="2"/>
  <c r="I482" i="2"/>
  <c r="I470" i="2"/>
  <c r="I458" i="2"/>
  <c r="I446" i="2"/>
  <c r="I434" i="2"/>
  <c r="I422" i="2"/>
  <c r="I410" i="2"/>
  <c r="I398" i="2"/>
  <c r="I386" i="2"/>
  <c r="I374" i="2"/>
  <c r="I267" i="2"/>
  <c r="I99" i="2"/>
  <c r="I183" i="2"/>
  <c r="I158" i="2"/>
  <c r="I182" i="2"/>
  <c r="I204" i="2"/>
  <c r="I135" i="2"/>
  <c r="I87" i="2"/>
  <c r="I92" i="2"/>
  <c r="AB17" i="1"/>
  <c r="AG17" i="1"/>
  <c r="D22" i="1" s="1"/>
  <c r="D23" i="1" s="1"/>
  <c r="K14" i="1"/>
  <c r="B14" i="1"/>
  <c r="K12" i="1"/>
  <c r="AI17" i="1"/>
  <c r="P22" i="1" s="1"/>
  <c r="P23" i="1" s="1"/>
  <c r="AD17" i="1"/>
  <c r="M18" i="1"/>
  <c r="D18" i="1"/>
  <c r="I17" i="1"/>
  <c r="R17" i="1"/>
  <c r="S11" i="1"/>
  <c r="J11" i="1"/>
  <c r="S17" i="3" l="1"/>
  <c r="K20" i="4"/>
  <c r="D20" i="4"/>
  <c r="G22" i="4"/>
  <c r="M22" i="4"/>
  <c r="M20" i="4"/>
  <c r="G22" i="3"/>
  <c r="K20" i="3"/>
  <c r="D20" i="3"/>
  <c r="M22" i="3"/>
  <c r="M20" i="3"/>
  <c r="J17" i="1"/>
  <c r="S17" i="1"/>
  <c r="J4" i="2"/>
  <c r="M4" i="2" s="1" a="1"/>
  <c r="M4" i="2" s="1"/>
  <c r="J3" i="2"/>
  <c r="J236" i="2"/>
  <c r="M236" i="2" s="1" a="1"/>
  <c r="M236" i="2" s="1"/>
  <c r="J170" i="2"/>
  <c r="M170" i="2" s="1" a="1"/>
  <c r="M170" i="2" s="1"/>
  <c r="J305" i="2"/>
  <c r="M305" i="2" s="1" a="1"/>
  <c r="M305" i="2" s="1"/>
  <c r="J27" i="2"/>
  <c r="M27" i="2" s="1" a="1"/>
  <c r="M27" i="2" s="1"/>
  <c r="J143" i="2"/>
  <c r="M143" i="2" s="1" a="1"/>
  <c r="M143" i="2" s="1"/>
  <c r="J294" i="2"/>
  <c r="M294" i="2" s="1" a="1"/>
  <c r="M294" i="2" s="1"/>
  <c r="J26" i="2"/>
  <c r="M26" i="2" s="1" a="1"/>
  <c r="M26" i="2" s="1"/>
  <c r="J103" i="2"/>
  <c r="M103" i="2" s="1" a="1"/>
  <c r="M103" i="2" s="1"/>
  <c r="J491" i="2"/>
  <c r="M491" i="2" s="1" a="1"/>
  <c r="M491" i="2" s="1"/>
  <c r="J150" i="2"/>
  <c r="M150" i="2" s="1" a="1"/>
  <c r="M150" i="2" s="1"/>
  <c r="J265" i="2"/>
  <c r="M265" i="2" s="1" a="1"/>
  <c r="M265" i="2" s="1"/>
  <c r="J287" i="2"/>
  <c r="M287" i="2" s="1" a="1"/>
  <c r="M287" i="2" s="1"/>
  <c r="J6" i="2"/>
  <c r="M6" i="2" s="1" a="1"/>
  <c r="M6" i="2" s="1"/>
  <c r="J240" i="2"/>
  <c r="M240" i="2" s="1" a="1"/>
  <c r="M240" i="2" s="1"/>
  <c r="J406" i="2"/>
  <c r="M406" i="2" s="1" a="1"/>
  <c r="M406" i="2" s="1"/>
  <c r="J161" i="2"/>
  <c r="M161" i="2" s="1" a="1"/>
  <c r="M161" i="2" s="1"/>
  <c r="J262" i="2"/>
  <c r="M262" i="2" s="1" a="1"/>
  <c r="M262" i="2" s="1"/>
  <c r="J17" i="2"/>
  <c r="M17" i="2" s="1" a="1"/>
  <c r="M17" i="2" s="1"/>
  <c r="J199" i="2"/>
  <c r="M199" i="2" s="1" a="1"/>
  <c r="M199" i="2" s="1"/>
  <c r="J118" i="2"/>
  <c r="M118" i="2" s="1" a="1"/>
  <c r="M118" i="2" s="1"/>
  <c r="J316" i="2"/>
  <c r="M316" i="2" s="1" a="1"/>
  <c r="M316" i="2" s="1"/>
  <c r="J153" i="2"/>
  <c r="M153" i="2" s="1" a="1"/>
  <c r="M153" i="2" s="1"/>
  <c r="J172" i="2"/>
  <c r="M172" i="2" s="1" a="1"/>
  <c r="M172" i="2" s="1"/>
  <c r="J9" i="2"/>
  <c r="M9" i="2" s="1" a="1"/>
  <c r="M9" i="2" s="1"/>
  <c r="J28" i="2"/>
  <c r="M28" i="2" s="1" a="1"/>
  <c r="M28" i="2" s="1"/>
  <c r="J375" i="2"/>
  <c r="M375" i="2" s="1" a="1"/>
  <c r="M375" i="2" s="1"/>
  <c r="J92" i="2"/>
  <c r="M92" i="2" s="1" a="1"/>
  <c r="M92" i="2" s="1"/>
  <c r="J314" i="2"/>
  <c r="M314" i="2" s="1" a="1"/>
  <c r="M314" i="2" s="1"/>
  <c r="J283" i="2"/>
  <c r="M283" i="2" s="1" a="1"/>
  <c r="M283" i="2" s="1"/>
  <c r="J19" i="2"/>
  <c r="M19" i="2" s="1" a="1"/>
  <c r="M19" i="2" s="1"/>
  <c r="J463" i="2"/>
  <c r="M463" i="2" s="1" a="1"/>
  <c r="M463" i="2" s="1"/>
  <c r="J470" i="2"/>
  <c r="M470" i="2" s="1" a="1"/>
  <c r="M470" i="2" s="1"/>
  <c r="J432" i="2"/>
  <c r="M432" i="2" s="1" a="1"/>
  <c r="M432" i="2" s="1"/>
  <c r="J355" i="2"/>
  <c r="M355" i="2" s="1" a="1"/>
  <c r="M355" i="2" s="1"/>
  <c r="J159" i="2"/>
  <c r="M159" i="2" s="1" a="1"/>
  <c r="M159" i="2" s="1"/>
  <c r="J450" i="2"/>
  <c r="M450" i="2" s="1" a="1"/>
  <c r="M450" i="2" s="1"/>
  <c r="J121" i="2"/>
  <c r="M121" i="2" s="1" a="1"/>
  <c r="M121" i="2" s="1"/>
  <c r="J384" i="2"/>
  <c r="M384" i="2" s="1" a="1"/>
  <c r="M384" i="2" s="1"/>
  <c r="J438" i="2"/>
  <c r="M438" i="2" s="1" a="1"/>
  <c r="M438" i="2" s="1"/>
  <c r="J96" i="2"/>
  <c r="M96" i="2" s="1" a="1"/>
  <c r="M96" i="2" s="1"/>
  <c r="J339" i="2"/>
  <c r="M339" i="2" s="1" a="1"/>
  <c r="M339" i="2" s="1"/>
  <c r="J405" i="2"/>
  <c r="M405" i="2" s="1" a="1"/>
  <c r="M405" i="2" s="1"/>
  <c r="J331" i="2"/>
  <c r="M331" i="2" s="1" a="1"/>
  <c r="M331" i="2" s="1"/>
  <c r="J189" i="2"/>
  <c r="M189" i="2" s="1" a="1"/>
  <c r="M189" i="2" s="1"/>
  <c r="J319" i="2"/>
  <c r="M319" i="2" s="1" a="1"/>
  <c r="M319" i="2" s="1"/>
  <c r="J275" i="2"/>
  <c r="M275" i="2" s="1" a="1"/>
  <c r="M275" i="2" s="1"/>
  <c r="J131" i="2"/>
  <c r="M131" i="2" s="1" a="1"/>
  <c r="M131" i="2" s="1"/>
  <c r="J394" i="2"/>
  <c r="M394" i="2" s="1" a="1"/>
  <c r="M394" i="2" s="1"/>
  <c r="J250" i="2"/>
  <c r="M250" i="2" s="1" a="1"/>
  <c r="M250" i="2" s="1"/>
  <c r="J106" i="2"/>
  <c r="M106" i="2" s="1" a="1"/>
  <c r="M106" i="2" s="1"/>
  <c r="J141" i="2"/>
  <c r="M141" i="2" s="1" a="1"/>
  <c r="M141" i="2" s="1"/>
  <c r="J368" i="2"/>
  <c r="M368" i="2" s="1" a="1"/>
  <c r="M368" i="2" s="1"/>
  <c r="J224" i="2"/>
  <c r="M224" i="2" s="1" a="1"/>
  <c r="M224" i="2" s="1"/>
  <c r="J80" i="2"/>
  <c r="M80" i="2" s="1" a="1"/>
  <c r="M80" i="2" s="1"/>
  <c r="J7" i="2"/>
  <c r="M7" i="2" s="1" a="1"/>
  <c r="M7" i="2" s="1"/>
  <c r="J282" i="2"/>
  <c r="M282" i="2" s="1" a="1"/>
  <c r="M282" i="2" s="1"/>
  <c r="J138" i="2"/>
  <c r="M138" i="2" s="1" a="1"/>
  <c r="M138" i="2" s="1"/>
  <c r="J437" i="2"/>
  <c r="M437" i="2" s="1" a="1"/>
  <c r="M437" i="2" s="1"/>
  <c r="J293" i="2"/>
  <c r="M293" i="2" s="1" a="1"/>
  <c r="M293" i="2" s="1"/>
  <c r="J149" i="2"/>
  <c r="M149" i="2" s="1" a="1"/>
  <c r="M149" i="2" s="1"/>
  <c r="J5" i="2"/>
  <c r="M5" i="2" s="1" a="1"/>
  <c r="M5" i="2" s="1"/>
  <c r="J304" i="2"/>
  <c r="M304" i="2" s="1" a="1"/>
  <c r="M304" i="2" s="1"/>
  <c r="J160" i="2"/>
  <c r="M160" i="2" s="1" a="1"/>
  <c r="M160" i="2" s="1"/>
  <c r="J16" i="2"/>
  <c r="M16" i="2" s="1" a="1"/>
  <c r="M16" i="2" s="1"/>
  <c r="J15" i="2"/>
  <c r="M15" i="2" s="1" a="1"/>
  <c r="M15" i="2" s="1"/>
  <c r="J302" i="2"/>
  <c r="M302" i="2" s="1" a="1"/>
  <c r="M302" i="2" s="1"/>
  <c r="J158" i="2"/>
  <c r="M158" i="2" s="1" a="1"/>
  <c r="M158" i="2" s="1"/>
  <c r="J14" i="2"/>
  <c r="M14" i="2" s="1" a="1"/>
  <c r="M14" i="2" s="1"/>
  <c r="J253" i="2"/>
  <c r="M253" i="2" s="1" a="1"/>
  <c r="M253" i="2" s="1"/>
  <c r="J109" i="2"/>
  <c r="M109" i="2" s="1" a="1"/>
  <c r="M109" i="2" s="1"/>
  <c r="J372" i="2"/>
  <c r="M372" i="2" s="1" a="1"/>
  <c r="M372" i="2" s="1"/>
  <c r="J228" i="2"/>
  <c r="M228" i="2" s="1" a="1"/>
  <c r="M228" i="2" s="1"/>
  <c r="J84" i="2"/>
  <c r="M84" i="2" s="1" a="1"/>
  <c r="M84" i="2" s="1"/>
  <c r="J381" i="2"/>
  <c r="M381" i="2" s="1" a="1"/>
  <c r="M381" i="2" s="1"/>
  <c r="J247" i="2"/>
  <c r="M247" i="2" s="1" a="1"/>
  <c r="M247" i="2" s="1"/>
  <c r="J452" i="2"/>
  <c r="M452" i="2" s="1" a="1"/>
  <c r="M452" i="2" s="1"/>
  <c r="J482" i="2"/>
  <c r="M482" i="2" s="1" a="1"/>
  <c r="M482" i="2" s="1"/>
  <c r="J447" i="2"/>
  <c r="M447" i="2" s="1" a="1"/>
  <c r="M447" i="2" s="1"/>
  <c r="J393" i="2"/>
  <c r="M393" i="2" s="1" a="1"/>
  <c r="M393" i="2" s="1"/>
  <c r="J213" i="2"/>
  <c r="M213" i="2" s="1" a="1"/>
  <c r="M213" i="2" s="1"/>
  <c r="J271" i="2"/>
  <c r="M271" i="2" s="1" a="1"/>
  <c r="M271" i="2" s="1"/>
  <c r="J462" i="2"/>
  <c r="M462" i="2" s="1" a="1"/>
  <c r="M462" i="2" s="1"/>
  <c r="J379" i="2"/>
  <c r="M379" i="2" s="1" a="1"/>
  <c r="M379" i="2" s="1"/>
  <c r="J237" i="2"/>
  <c r="M237" i="2" s="1" a="1"/>
  <c r="M237" i="2" s="1"/>
  <c r="J475" i="2"/>
  <c r="M475" i="2" s="1" a="1"/>
  <c r="M475" i="2" s="1"/>
  <c r="J263" i="2"/>
  <c r="M263" i="2" s="1" a="1"/>
  <c r="M263" i="2" s="1"/>
  <c r="J119" i="2"/>
  <c r="M119" i="2" s="1" a="1"/>
  <c r="M119" i="2" s="1"/>
  <c r="J382" i="2"/>
  <c r="M382" i="2" s="1" a="1"/>
  <c r="M382" i="2" s="1"/>
  <c r="J238" i="2"/>
  <c r="M238" i="2" s="1" a="1"/>
  <c r="M238" i="2" s="1"/>
  <c r="J94" i="2"/>
  <c r="M94" i="2" s="1" a="1"/>
  <c r="M94" i="2" s="1"/>
  <c r="J129" i="2"/>
  <c r="M129" i="2" s="1" a="1"/>
  <c r="M129" i="2" s="1"/>
  <c r="J356" i="2"/>
  <c r="M356" i="2" s="1" a="1"/>
  <c r="M356" i="2" s="1"/>
  <c r="J212" i="2"/>
  <c r="M212" i="2" s="1" a="1"/>
  <c r="M212" i="2" s="1"/>
  <c r="J68" i="2"/>
  <c r="M68" i="2" s="1" a="1"/>
  <c r="M68" i="2" s="1"/>
  <c r="J414" i="2"/>
  <c r="M414" i="2" s="1" a="1"/>
  <c r="M414" i="2" s="1"/>
  <c r="J270" i="2"/>
  <c r="M270" i="2" s="1" a="1"/>
  <c r="M270" i="2" s="1"/>
  <c r="J126" i="2"/>
  <c r="M126" i="2" s="1" a="1"/>
  <c r="M126" i="2" s="1"/>
  <c r="J425" i="2"/>
  <c r="M425" i="2" s="1" a="1"/>
  <c r="M425" i="2" s="1"/>
  <c r="J281" i="2"/>
  <c r="M281" i="2" s="1" a="1"/>
  <c r="M281" i="2" s="1"/>
  <c r="J137" i="2"/>
  <c r="M137" i="2" s="1" a="1"/>
  <c r="M137" i="2" s="1"/>
  <c r="J436" i="2"/>
  <c r="M436" i="2" s="1" a="1"/>
  <c r="M436" i="2" s="1"/>
  <c r="J292" i="2"/>
  <c r="M292" i="2" s="1" a="1"/>
  <c r="M292" i="2" s="1"/>
  <c r="J148" i="2"/>
  <c r="M148" i="2" s="1" a="1"/>
  <c r="M148" i="2" s="1"/>
  <c r="J434" i="2"/>
  <c r="M434" i="2" s="1" a="1"/>
  <c r="M434" i="2" s="1"/>
  <c r="J290" i="2"/>
  <c r="M290" i="2" s="1" a="1"/>
  <c r="M290" i="2" s="1"/>
  <c r="J146" i="2"/>
  <c r="M146" i="2" s="1" a="1"/>
  <c r="M146" i="2" s="1"/>
  <c r="J385" i="2"/>
  <c r="M385" i="2" s="1" a="1"/>
  <c r="M385" i="2" s="1"/>
  <c r="J241" i="2"/>
  <c r="M241" i="2" s="1" a="1"/>
  <c r="M241" i="2" s="1"/>
  <c r="J97" i="2"/>
  <c r="M97" i="2" s="1" a="1"/>
  <c r="M97" i="2" s="1"/>
  <c r="J360" i="2"/>
  <c r="M360" i="2" s="1" a="1"/>
  <c r="M360" i="2" s="1"/>
  <c r="J216" i="2"/>
  <c r="M216" i="2" s="1" a="1"/>
  <c r="M216" i="2" s="1"/>
  <c r="J72" i="2"/>
  <c r="M72" i="2" s="1" a="1"/>
  <c r="M72" i="2" s="1"/>
  <c r="J411" i="2"/>
  <c r="M411" i="2" s="1" a="1"/>
  <c r="M411" i="2" s="1"/>
  <c r="J295" i="2"/>
  <c r="M295" i="2" s="1" a="1"/>
  <c r="M295" i="2" s="1"/>
  <c r="J139" i="2"/>
  <c r="M139" i="2" s="1" a="1"/>
  <c r="M139" i="2" s="1"/>
  <c r="J494" i="2"/>
  <c r="M494" i="2" s="1" a="1"/>
  <c r="M494" i="2" s="1"/>
  <c r="J459" i="2"/>
  <c r="M459" i="2" s="1" a="1"/>
  <c r="M459" i="2" s="1"/>
  <c r="J418" i="2"/>
  <c r="M418" i="2" s="1" a="1"/>
  <c r="M418" i="2" s="1"/>
  <c r="J261" i="2"/>
  <c r="M261" i="2" s="1" a="1"/>
  <c r="M261" i="2" s="1"/>
  <c r="J423" i="2"/>
  <c r="M423" i="2" s="1" a="1"/>
  <c r="M423" i="2" s="1"/>
  <c r="J474" i="2"/>
  <c r="M474" i="2" s="1" a="1"/>
  <c r="M474" i="2" s="1"/>
  <c r="J441" i="2"/>
  <c r="M441" i="2" s="1" a="1"/>
  <c r="M441" i="2" s="1"/>
  <c r="J285" i="2"/>
  <c r="M285" i="2" s="1" a="1"/>
  <c r="M285" i="2" s="1"/>
  <c r="J395" i="2"/>
  <c r="M395" i="2" s="1" a="1"/>
  <c r="M395" i="2" s="1"/>
  <c r="J251" i="2"/>
  <c r="M251" i="2" s="1" a="1"/>
  <c r="M251" i="2" s="1"/>
  <c r="J107" i="2"/>
  <c r="M107" i="2" s="1" a="1"/>
  <c r="M107" i="2" s="1"/>
  <c r="J370" i="2"/>
  <c r="M370" i="2" s="1" a="1"/>
  <c r="M370" i="2" s="1"/>
  <c r="J226" i="2"/>
  <c r="M226" i="2" s="1" a="1"/>
  <c r="M226" i="2" s="1"/>
  <c r="J82" i="2"/>
  <c r="M82" i="2" s="1" a="1"/>
  <c r="M82" i="2" s="1"/>
  <c r="J117" i="2"/>
  <c r="M117" i="2" s="1" a="1"/>
  <c r="M117" i="2" s="1"/>
  <c r="J344" i="2"/>
  <c r="M344" i="2" s="1" a="1"/>
  <c r="M344" i="2" s="1"/>
  <c r="J200" i="2"/>
  <c r="M200" i="2" s="1" a="1"/>
  <c r="M200" i="2" s="1"/>
  <c r="J56" i="2"/>
  <c r="M56" i="2" s="1" a="1"/>
  <c r="M56" i="2" s="1"/>
  <c r="J402" i="2"/>
  <c r="M402" i="2" s="1" a="1"/>
  <c r="M402" i="2" s="1"/>
  <c r="J258" i="2"/>
  <c r="M258" i="2" s="1" a="1"/>
  <c r="M258" i="2" s="1"/>
  <c r="J114" i="2"/>
  <c r="M114" i="2" s="1" a="1"/>
  <c r="M114" i="2" s="1"/>
  <c r="J413" i="2"/>
  <c r="M413" i="2" s="1" a="1"/>
  <c r="M413" i="2" s="1"/>
  <c r="J269" i="2"/>
  <c r="M269" i="2" s="1" a="1"/>
  <c r="M269" i="2" s="1"/>
  <c r="J125" i="2"/>
  <c r="M125" i="2" s="1" a="1"/>
  <c r="M125" i="2" s="1"/>
  <c r="J424" i="2"/>
  <c r="M424" i="2" s="1" a="1"/>
  <c r="M424" i="2" s="1"/>
  <c r="J280" i="2"/>
  <c r="M280" i="2" s="1" a="1"/>
  <c r="M280" i="2" s="1"/>
  <c r="J136" i="2"/>
  <c r="M136" i="2" s="1" a="1"/>
  <c r="M136" i="2" s="1"/>
  <c r="J135" i="2"/>
  <c r="M135" i="2" s="1" a="1"/>
  <c r="M135" i="2" s="1"/>
  <c r="J422" i="2"/>
  <c r="M422" i="2" s="1" a="1"/>
  <c r="M422" i="2" s="1"/>
  <c r="J278" i="2"/>
  <c r="M278" i="2" s="1" a="1"/>
  <c r="M278" i="2" s="1"/>
  <c r="J134" i="2"/>
  <c r="M134" i="2" s="1" a="1"/>
  <c r="M134" i="2" s="1"/>
  <c r="J373" i="2"/>
  <c r="M373" i="2" s="1" a="1"/>
  <c r="M373" i="2" s="1"/>
  <c r="J229" i="2"/>
  <c r="M229" i="2" s="1" a="1"/>
  <c r="M229" i="2" s="1"/>
  <c r="J85" i="2"/>
  <c r="M85" i="2" s="1" a="1"/>
  <c r="M85" i="2" s="1"/>
  <c r="J348" i="2"/>
  <c r="M348" i="2" s="1" a="1"/>
  <c r="M348" i="2" s="1"/>
  <c r="J204" i="2"/>
  <c r="M204" i="2" s="1" a="1"/>
  <c r="M204" i="2" s="1"/>
  <c r="J60" i="2"/>
  <c r="M60" i="2" s="1" a="1"/>
  <c r="M60" i="2" s="1"/>
  <c r="J429" i="2"/>
  <c r="M429" i="2" s="1" a="1"/>
  <c r="M429" i="2" s="1"/>
  <c r="J343" i="2"/>
  <c r="M343" i="2" s="1" a="1"/>
  <c r="M343" i="2" s="1"/>
  <c r="J201" i="2"/>
  <c r="M201" i="2" s="1" a="1"/>
  <c r="M201" i="2" s="1"/>
  <c r="J171" i="2"/>
  <c r="M171" i="2" s="1" a="1"/>
  <c r="M171" i="2" s="1"/>
  <c r="J471" i="2"/>
  <c r="M471" i="2" s="1" a="1"/>
  <c r="M471" i="2" s="1"/>
  <c r="J433" i="2"/>
  <c r="M433" i="2" s="1" a="1"/>
  <c r="M433" i="2" s="1"/>
  <c r="J309" i="2"/>
  <c r="M309" i="2" s="1" a="1"/>
  <c r="M309" i="2" s="1"/>
  <c r="J476" i="2"/>
  <c r="M476" i="2" s="1" a="1"/>
  <c r="M476" i="2" s="1"/>
  <c r="J486" i="2"/>
  <c r="M486" i="2" s="1" a="1"/>
  <c r="M486" i="2" s="1"/>
  <c r="J426" i="2"/>
  <c r="M426" i="2" s="1" a="1"/>
  <c r="M426" i="2" s="1"/>
  <c r="J427" i="2"/>
  <c r="M427" i="2" s="1" a="1"/>
  <c r="M427" i="2" s="1"/>
  <c r="J383" i="2"/>
  <c r="M383" i="2" s="1" a="1"/>
  <c r="M383" i="2" s="1"/>
  <c r="J95" i="2"/>
  <c r="M95" i="2" s="1" a="1"/>
  <c r="M95" i="2" s="1"/>
  <c r="J358" i="2"/>
  <c r="M358" i="2" s="1" a="1"/>
  <c r="M358" i="2" s="1"/>
  <c r="J214" i="2"/>
  <c r="M214" i="2" s="1" a="1"/>
  <c r="M214" i="2" s="1"/>
  <c r="J70" i="2"/>
  <c r="M70" i="2" s="1" a="1"/>
  <c r="M70" i="2" s="1"/>
  <c r="J105" i="2"/>
  <c r="M105" i="2" s="1" a="1"/>
  <c r="M105" i="2" s="1"/>
  <c r="J332" i="2"/>
  <c r="M332" i="2" s="1" a="1"/>
  <c r="M332" i="2" s="1"/>
  <c r="J188" i="2"/>
  <c r="M188" i="2" s="1" a="1"/>
  <c r="M188" i="2" s="1"/>
  <c r="J44" i="2"/>
  <c r="M44" i="2" s="1" a="1"/>
  <c r="M44" i="2" s="1"/>
  <c r="J390" i="2"/>
  <c r="M390" i="2" s="1" a="1"/>
  <c r="M390" i="2" s="1"/>
  <c r="J246" i="2"/>
  <c r="M246" i="2" s="1" a="1"/>
  <c r="M246" i="2" s="1"/>
  <c r="J102" i="2"/>
  <c r="M102" i="2" s="1" a="1"/>
  <c r="M102" i="2" s="1"/>
  <c r="J401" i="2"/>
  <c r="M401" i="2" s="1" a="1"/>
  <c r="M401" i="2" s="1"/>
  <c r="J257" i="2"/>
  <c r="M257" i="2" s="1" a="1"/>
  <c r="M257" i="2" s="1"/>
  <c r="J113" i="2"/>
  <c r="M113" i="2" s="1" a="1"/>
  <c r="M113" i="2" s="1"/>
  <c r="J412" i="2"/>
  <c r="M412" i="2" s="1" a="1"/>
  <c r="M412" i="2" s="1"/>
  <c r="J268" i="2"/>
  <c r="M268" i="2" s="1" a="1"/>
  <c r="M268" i="2" s="1"/>
  <c r="J124" i="2"/>
  <c r="M124" i="2" s="1" a="1"/>
  <c r="M124" i="2" s="1"/>
  <c r="J123" i="2"/>
  <c r="M123" i="2" s="1" a="1"/>
  <c r="M123" i="2" s="1"/>
  <c r="J410" i="2"/>
  <c r="M410" i="2" s="1" a="1"/>
  <c r="M410" i="2" s="1"/>
  <c r="J266" i="2"/>
  <c r="M266" i="2" s="1" a="1"/>
  <c r="M266" i="2" s="1"/>
  <c r="J122" i="2"/>
  <c r="M122" i="2" s="1" a="1"/>
  <c r="M122" i="2" s="1"/>
  <c r="J361" i="2"/>
  <c r="M361" i="2" s="1" a="1"/>
  <c r="M361" i="2" s="1"/>
  <c r="J217" i="2"/>
  <c r="M217" i="2" s="1" a="1"/>
  <c r="M217" i="2" s="1"/>
  <c r="J73" i="2"/>
  <c r="M73" i="2" s="1" a="1"/>
  <c r="M73" i="2" s="1"/>
  <c r="J336" i="2"/>
  <c r="M336" i="2" s="1" a="1"/>
  <c r="M336" i="2" s="1"/>
  <c r="J192" i="2"/>
  <c r="M192" i="2" s="1" a="1"/>
  <c r="M192" i="2" s="1"/>
  <c r="J48" i="2"/>
  <c r="M48" i="2" s="1" a="1"/>
  <c r="M48" i="2" s="1"/>
  <c r="J444" i="2"/>
  <c r="M444" i="2" s="1" a="1"/>
  <c r="M444" i="2" s="1"/>
  <c r="J387" i="2"/>
  <c r="M387" i="2" s="1" a="1"/>
  <c r="M387" i="2" s="1"/>
  <c r="J249" i="2"/>
  <c r="M249" i="2" s="1" a="1"/>
  <c r="M249" i="2" s="1"/>
  <c r="J404" i="2"/>
  <c r="M404" i="2" s="1" a="1"/>
  <c r="M404" i="2" s="1"/>
  <c r="J483" i="2"/>
  <c r="M483" i="2" s="1" a="1"/>
  <c r="M483" i="2" s="1"/>
  <c r="J448" i="2"/>
  <c r="M448" i="2" s="1" a="1"/>
  <c r="M448" i="2" s="1"/>
  <c r="J357" i="2"/>
  <c r="M357" i="2" s="1" a="1"/>
  <c r="M357" i="2" s="1"/>
  <c r="J163" i="2"/>
  <c r="M163" i="2" s="1" a="1"/>
  <c r="M163" i="2" s="1"/>
  <c r="J421" i="2"/>
  <c r="M421" i="2" s="1" a="1"/>
  <c r="M421" i="2" s="1"/>
  <c r="J407" i="2"/>
  <c r="M407" i="2" s="1" a="1"/>
  <c r="M407" i="2" s="1"/>
  <c r="J453" i="2"/>
  <c r="M453" i="2" s="1" a="1"/>
  <c r="M453" i="2" s="1"/>
  <c r="J333" i="2"/>
  <c r="M333" i="2" s="1" a="1"/>
  <c r="M333" i="2" s="1"/>
  <c r="J239" i="2"/>
  <c r="M239" i="2" s="1" a="1"/>
  <c r="M239" i="2" s="1"/>
  <c r="J465" i="2"/>
  <c r="M465" i="2" s="1" a="1"/>
  <c r="M465" i="2" s="1"/>
  <c r="J442" i="2"/>
  <c r="M442" i="2" s="1" a="1"/>
  <c r="M442" i="2" s="1"/>
  <c r="J380" i="2"/>
  <c r="M380" i="2" s="1" a="1"/>
  <c r="M380" i="2" s="1"/>
  <c r="J371" i="2"/>
  <c r="M371" i="2" s="1" a="1"/>
  <c r="M371" i="2" s="1"/>
  <c r="J227" i="2"/>
  <c r="M227" i="2" s="1" a="1"/>
  <c r="M227" i="2" s="1"/>
  <c r="J83" i="2"/>
  <c r="M83" i="2" s="1" a="1"/>
  <c r="M83" i="2" s="1"/>
  <c r="J346" i="2"/>
  <c r="M346" i="2" s="1" a="1"/>
  <c r="M346" i="2" s="1"/>
  <c r="J202" i="2"/>
  <c r="M202" i="2" s="1" a="1"/>
  <c r="M202" i="2" s="1"/>
  <c r="J58" i="2"/>
  <c r="M58" i="2" s="1" a="1"/>
  <c r="M58" i="2" s="1"/>
  <c r="J93" i="2"/>
  <c r="M93" i="2" s="1" a="1"/>
  <c r="M93" i="2" s="1"/>
  <c r="J320" i="2"/>
  <c r="M320" i="2" s="1" a="1"/>
  <c r="M320" i="2" s="1"/>
  <c r="J176" i="2"/>
  <c r="M176" i="2" s="1" a="1"/>
  <c r="M176" i="2" s="1"/>
  <c r="J32" i="2"/>
  <c r="M32" i="2" s="1" a="1"/>
  <c r="M32" i="2" s="1"/>
  <c r="J378" i="2"/>
  <c r="M378" i="2" s="1" a="1"/>
  <c r="M378" i="2" s="1"/>
  <c r="J234" i="2"/>
  <c r="M234" i="2" s="1" a="1"/>
  <c r="M234" i="2" s="1"/>
  <c r="J90" i="2"/>
  <c r="M90" i="2" s="1" a="1"/>
  <c r="M90" i="2" s="1"/>
  <c r="J389" i="2"/>
  <c r="M389" i="2" s="1" a="1"/>
  <c r="M389" i="2" s="1"/>
  <c r="J245" i="2"/>
  <c r="M245" i="2" s="1" a="1"/>
  <c r="M245" i="2" s="1"/>
  <c r="J101" i="2"/>
  <c r="M101" i="2" s="1" a="1"/>
  <c r="M101" i="2" s="1"/>
  <c r="J400" i="2"/>
  <c r="M400" i="2" s="1" a="1"/>
  <c r="M400" i="2" s="1"/>
  <c r="J256" i="2"/>
  <c r="M256" i="2" s="1" a="1"/>
  <c r="M256" i="2" s="1"/>
  <c r="J112" i="2"/>
  <c r="M112" i="2" s="1" a="1"/>
  <c r="M112" i="2" s="1"/>
  <c r="J111" i="2"/>
  <c r="M111" i="2" s="1" a="1"/>
  <c r="M111" i="2" s="1"/>
  <c r="J398" i="2"/>
  <c r="M398" i="2" s="1" a="1"/>
  <c r="M398" i="2" s="1"/>
  <c r="J254" i="2"/>
  <c r="M254" i="2" s="1" a="1"/>
  <c r="M254" i="2" s="1"/>
  <c r="J110" i="2"/>
  <c r="M110" i="2" s="1" a="1"/>
  <c r="M110" i="2" s="1"/>
  <c r="J349" i="2"/>
  <c r="M349" i="2" s="1" a="1"/>
  <c r="M349" i="2" s="1"/>
  <c r="J205" i="2"/>
  <c r="M205" i="2" s="1" a="1"/>
  <c r="M205" i="2" s="1"/>
  <c r="J61" i="2"/>
  <c r="M61" i="2" s="1" a="1"/>
  <c r="M61" i="2" s="1"/>
  <c r="J324" i="2"/>
  <c r="M324" i="2" s="1" a="1"/>
  <c r="M324" i="2" s="1"/>
  <c r="J180" i="2"/>
  <c r="M180" i="2" s="1" a="1"/>
  <c r="M180" i="2" s="1"/>
  <c r="J36" i="2"/>
  <c r="M36" i="2" s="1" a="1"/>
  <c r="M36" i="2" s="1"/>
  <c r="J456" i="2"/>
  <c r="M456" i="2" s="1" a="1"/>
  <c r="M456" i="2" s="1"/>
  <c r="J415" i="2"/>
  <c r="M415" i="2" s="1" a="1"/>
  <c r="M415" i="2" s="1"/>
  <c r="J297" i="2"/>
  <c r="M297" i="2" s="1" a="1"/>
  <c r="M297" i="2" s="1"/>
  <c r="J147" i="2"/>
  <c r="M147" i="2" s="1" a="1"/>
  <c r="M147" i="2" s="1"/>
  <c r="J495" i="2"/>
  <c r="M495" i="2" s="1" a="1"/>
  <c r="M495" i="2" s="1"/>
  <c r="J460" i="2"/>
  <c r="M460" i="2" s="1" a="1"/>
  <c r="M460" i="2" s="1"/>
  <c r="J397" i="2"/>
  <c r="M397" i="2" s="1" a="1"/>
  <c r="M397" i="2" s="1"/>
  <c r="J219" i="2"/>
  <c r="M219" i="2" s="1" a="1"/>
  <c r="M219" i="2" s="1"/>
  <c r="J487" i="2"/>
  <c r="M487" i="2" s="1" a="1"/>
  <c r="M487" i="2" s="1"/>
  <c r="J477" i="2"/>
  <c r="M477" i="2" s="1" a="1"/>
  <c r="M477" i="2" s="1"/>
  <c r="J454" i="2"/>
  <c r="M454" i="2" s="1" a="1"/>
  <c r="M454" i="2" s="1"/>
  <c r="J409" i="2"/>
  <c r="M409" i="2" s="1" a="1"/>
  <c r="M409" i="2" s="1"/>
  <c r="J359" i="2"/>
  <c r="M359" i="2" s="1" a="1"/>
  <c r="M359" i="2" s="1"/>
  <c r="J215" i="2"/>
  <c r="M215" i="2" s="1" a="1"/>
  <c r="M215" i="2" s="1"/>
  <c r="J71" i="2"/>
  <c r="M71" i="2" s="1" a="1"/>
  <c r="M71" i="2" s="1"/>
  <c r="J334" i="2"/>
  <c r="M334" i="2" s="1" a="1"/>
  <c r="M334" i="2" s="1"/>
  <c r="J190" i="2"/>
  <c r="M190" i="2" s="1" a="1"/>
  <c r="M190" i="2" s="1"/>
  <c r="J46" i="2"/>
  <c r="M46" i="2" s="1" a="1"/>
  <c r="M46" i="2" s="1"/>
  <c r="J81" i="2"/>
  <c r="M81" i="2" s="1" a="1"/>
  <c r="M81" i="2" s="1"/>
  <c r="J308" i="2"/>
  <c r="M308" i="2" s="1" a="1"/>
  <c r="M308" i="2" s="1"/>
  <c r="J164" i="2"/>
  <c r="M164" i="2" s="1" a="1"/>
  <c r="M164" i="2" s="1"/>
  <c r="J20" i="2"/>
  <c r="M20" i="2" s="1" a="1"/>
  <c r="M20" i="2" s="1"/>
  <c r="J366" i="2"/>
  <c r="M366" i="2" s="1" a="1"/>
  <c r="M366" i="2" s="1"/>
  <c r="J222" i="2"/>
  <c r="M222" i="2" s="1" a="1"/>
  <c r="M222" i="2" s="1"/>
  <c r="J78" i="2"/>
  <c r="M78" i="2" s="1" a="1"/>
  <c r="M78" i="2" s="1"/>
  <c r="J377" i="2"/>
  <c r="M377" i="2" s="1" a="1"/>
  <c r="M377" i="2" s="1"/>
  <c r="J233" i="2"/>
  <c r="M233" i="2" s="1" a="1"/>
  <c r="M233" i="2" s="1"/>
  <c r="J89" i="2"/>
  <c r="M89" i="2" s="1" a="1"/>
  <c r="M89" i="2" s="1"/>
  <c r="J388" i="2"/>
  <c r="M388" i="2" s="1" a="1"/>
  <c r="M388" i="2" s="1"/>
  <c r="J244" i="2"/>
  <c r="M244" i="2" s="1" a="1"/>
  <c r="M244" i="2" s="1"/>
  <c r="J100" i="2"/>
  <c r="M100" i="2" s="1" a="1"/>
  <c r="M100" i="2" s="1"/>
  <c r="J99" i="2"/>
  <c r="M99" i="2" s="1" a="1"/>
  <c r="M99" i="2" s="1"/>
  <c r="J386" i="2"/>
  <c r="M386" i="2" s="1" a="1"/>
  <c r="M386" i="2" s="1"/>
  <c r="J242" i="2"/>
  <c r="M242" i="2" s="1" a="1"/>
  <c r="M242" i="2" s="1"/>
  <c r="J98" i="2"/>
  <c r="M98" i="2" s="1" a="1"/>
  <c r="M98" i="2" s="1"/>
  <c r="J337" i="2"/>
  <c r="M337" i="2" s="1" a="1"/>
  <c r="M337" i="2" s="1"/>
  <c r="J193" i="2"/>
  <c r="M193" i="2" s="1" a="1"/>
  <c r="M193" i="2" s="1"/>
  <c r="J49" i="2"/>
  <c r="M49" i="2" s="1" a="1"/>
  <c r="M49" i="2" s="1"/>
  <c r="J312" i="2"/>
  <c r="M312" i="2" s="1" a="1"/>
  <c r="M312" i="2" s="1"/>
  <c r="J168" i="2"/>
  <c r="M168" i="2" s="1" a="1"/>
  <c r="M168" i="2" s="1"/>
  <c r="J24" i="2"/>
  <c r="M24" i="2" s="1" a="1"/>
  <c r="M24" i="2" s="1"/>
  <c r="J468" i="2"/>
  <c r="M468" i="2" s="1" a="1"/>
  <c r="M468" i="2" s="1"/>
  <c r="J430" i="2"/>
  <c r="M430" i="2" s="1" a="1"/>
  <c r="M430" i="2" s="1"/>
  <c r="J345" i="2"/>
  <c r="M345" i="2" s="1" a="1"/>
  <c r="M345" i="2" s="1"/>
  <c r="J207" i="2"/>
  <c r="M207" i="2" s="1" a="1"/>
  <c r="M207" i="2" s="1"/>
  <c r="J403" i="2"/>
  <c r="M403" i="2" s="1" a="1"/>
  <c r="M403" i="2" s="1"/>
  <c r="J472" i="2"/>
  <c r="M472" i="2" s="1" a="1"/>
  <c r="M472" i="2" s="1"/>
  <c r="J419" i="2"/>
  <c r="M419" i="2" s="1" a="1"/>
  <c r="M419" i="2" s="1"/>
  <c r="J267" i="2"/>
  <c r="M267" i="2" s="1" a="1"/>
  <c r="M267" i="2" s="1"/>
  <c r="J321" i="2"/>
  <c r="M321" i="2" s="1" a="1"/>
  <c r="M321" i="2" s="1"/>
  <c r="J79" i="2"/>
  <c r="M79" i="2" s="1" a="1"/>
  <c r="M79" i="2" s="1"/>
  <c r="J489" i="2"/>
  <c r="M489" i="2" s="1" a="1"/>
  <c r="M489" i="2" s="1"/>
  <c r="J466" i="2"/>
  <c r="M466" i="2" s="1" a="1"/>
  <c r="M466" i="2" s="1"/>
  <c r="J428" i="2"/>
  <c r="M428" i="2" s="1" a="1"/>
  <c r="M428" i="2" s="1"/>
  <c r="J347" i="2"/>
  <c r="M347" i="2" s="1" a="1"/>
  <c r="M347" i="2" s="1"/>
  <c r="J203" i="2"/>
  <c r="M203" i="2" s="1" a="1"/>
  <c r="M203" i="2" s="1"/>
  <c r="J59" i="2"/>
  <c r="M59" i="2" s="1" a="1"/>
  <c r="M59" i="2" s="1"/>
  <c r="J322" i="2"/>
  <c r="M322" i="2" s="1" a="1"/>
  <c r="M322" i="2" s="1"/>
  <c r="J178" i="2"/>
  <c r="M178" i="2" s="1" a="1"/>
  <c r="M178" i="2" s="1"/>
  <c r="J34" i="2"/>
  <c r="M34" i="2" s="1" a="1"/>
  <c r="M34" i="2" s="1"/>
  <c r="J69" i="2"/>
  <c r="M69" i="2" s="1" a="1"/>
  <c r="M69" i="2" s="1"/>
  <c r="J296" i="2"/>
  <c r="M296" i="2" s="1" a="1"/>
  <c r="M296" i="2" s="1"/>
  <c r="J152" i="2"/>
  <c r="M152" i="2" s="1" a="1"/>
  <c r="M152" i="2" s="1"/>
  <c r="J8" i="2"/>
  <c r="M8" i="2" s="1" a="1"/>
  <c r="M8" i="2" s="1"/>
  <c r="J354" i="2"/>
  <c r="M354" i="2" s="1" a="1"/>
  <c r="M354" i="2" s="1"/>
  <c r="J210" i="2"/>
  <c r="M210" i="2" s="1" a="1"/>
  <c r="M210" i="2" s="1"/>
  <c r="J66" i="2"/>
  <c r="M66" i="2" s="1" a="1"/>
  <c r="M66" i="2" s="1"/>
  <c r="J365" i="2"/>
  <c r="M365" i="2" s="1" a="1"/>
  <c r="M365" i="2" s="1"/>
  <c r="J221" i="2"/>
  <c r="M221" i="2" s="1" a="1"/>
  <c r="M221" i="2" s="1"/>
  <c r="J77" i="2"/>
  <c r="M77" i="2" s="1" a="1"/>
  <c r="M77" i="2" s="1"/>
  <c r="J376" i="2"/>
  <c r="M376" i="2" s="1" a="1"/>
  <c r="M376" i="2" s="1"/>
  <c r="J232" i="2"/>
  <c r="M232" i="2" s="1" a="1"/>
  <c r="M232" i="2" s="1"/>
  <c r="J88" i="2"/>
  <c r="M88" i="2" s="1" a="1"/>
  <c r="M88" i="2" s="1"/>
  <c r="J87" i="2"/>
  <c r="M87" i="2" s="1" a="1"/>
  <c r="M87" i="2" s="1"/>
  <c r="J374" i="2"/>
  <c r="M374" i="2" s="1" a="1"/>
  <c r="M374" i="2" s="1"/>
  <c r="J230" i="2"/>
  <c r="M230" i="2" s="1" a="1"/>
  <c r="M230" i="2" s="1"/>
  <c r="J86" i="2"/>
  <c r="M86" i="2" s="1" a="1"/>
  <c r="M86" i="2" s="1"/>
  <c r="J325" i="2"/>
  <c r="M325" i="2" s="1" a="1"/>
  <c r="M325" i="2" s="1"/>
  <c r="J181" i="2"/>
  <c r="M181" i="2" s="1" a="1"/>
  <c r="M181" i="2" s="1"/>
  <c r="J37" i="2"/>
  <c r="M37" i="2" s="1" a="1"/>
  <c r="M37" i="2" s="1"/>
  <c r="J300" i="2"/>
  <c r="M300" i="2" s="1" a="1"/>
  <c r="M300" i="2" s="1"/>
  <c r="J156" i="2"/>
  <c r="M156" i="2" s="1" a="1"/>
  <c r="M156" i="2" s="1"/>
  <c r="J12" i="2"/>
  <c r="M12" i="2" s="1" a="1"/>
  <c r="M12" i="2" s="1"/>
  <c r="J480" i="2"/>
  <c r="M480" i="2" s="1" a="1"/>
  <c r="M480" i="2" s="1"/>
  <c r="J445" i="2"/>
  <c r="M445" i="2" s="1" a="1"/>
  <c r="M445" i="2" s="1"/>
  <c r="J391" i="2"/>
  <c r="M391" i="2" s="1" a="1"/>
  <c r="M391" i="2" s="1"/>
  <c r="J255" i="2"/>
  <c r="M255" i="2" s="1" a="1"/>
  <c r="M255" i="2" s="1"/>
  <c r="J175" i="2"/>
  <c r="M175" i="2" s="1" a="1"/>
  <c r="M175" i="2" s="1"/>
  <c r="J484" i="2"/>
  <c r="M484" i="2" s="1" a="1"/>
  <c r="M484" i="2" s="1"/>
  <c r="J435" i="2"/>
  <c r="M435" i="2" s="1" a="1"/>
  <c r="M435" i="2" s="1"/>
  <c r="J315" i="2"/>
  <c r="M315" i="2" s="1" a="1"/>
  <c r="M315" i="2" s="1"/>
  <c r="M3" i="2" a="1"/>
  <c r="M3" i="2" s="1"/>
  <c r="J183" i="2"/>
  <c r="M183" i="2" s="1" a="1"/>
  <c r="M183" i="2" s="1"/>
  <c r="J439" i="2"/>
  <c r="M439" i="2" s="1" a="1"/>
  <c r="M439" i="2" s="1"/>
  <c r="J478" i="2"/>
  <c r="M478" i="2" s="1" a="1"/>
  <c r="M478" i="2" s="1"/>
  <c r="J443" i="2"/>
  <c r="M443" i="2" s="1" a="1"/>
  <c r="M443" i="2" s="1"/>
  <c r="J335" i="2"/>
  <c r="M335" i="2" s="1" a="1"/>
  <c r="M335" i="2" s="1"/>
  <c r="J191" i="2"/>
  <c r="M191" i="2" s="1" a="1"/>
  <c r="M191" i="2" s="1"/>
  <c r="J47" i="2"/>
  <c r="M47" i="2" s="1" a="1"/>
  <c r="M47" i="2" s="1"/>
  <c r="J310" i="2"/>
  <c r="M310" i="2" s="1" a="1"/>
  <c r="M310" i="2" s="1"/>
  <c r="J166" i="2"/>
  <c r="M166" i="2" s="1" a="1"/>
  <c r="M166" i="2" s="1"/>
  <c r="J22" i="2"/>
  <c r="M22" i="2" s="1" a="1"/>
  <c r="M22" i="2" s="1"/>
  <c r="J57" i="2"/>
  <c r="M57" i="2" s="1" a="1"/>
  <c r="M57" i="2" s="1"/>
  <c r="J284" i="2"/>
  <c r="M284" i="2" s="1" a="1"/>
  <c r="M284" i="2" s="1"/>
  <c r="J140" i="2"/>
  <c r="M140" i="2" s="1" a="1"/>
  <c r="M140" i="2" s="1"/>
  <c r="J67" i="2"/>
  <c r="M67" i="2" s="1" a="1"/>
  <c r="M67" i="2" s="1"/>
  <c r="J342" i="2"/>
  <c r="M342" i="2" s="1" a="1"/>
  <c r="M342" i="2" s="1"/>
  <c r="J198" i="2"/>
  <c r="M198" i="2" s="1" a="1"/>
  <c r="M198" i="2" s="1"/>
  <c r="J54" i="2"/>
  <c r="M54" i="2" s="1" a="1"/>
  <c r="M54" i="2" s="1"/>
  <c r="J353" i="2"/>
  <c r="M353" i="2" s="1" a="1"/>
  <c r="M353" i="2" s="1"/>
  <c r="J209" i="2"/>
  <c r="M209" i="2" s="1" a="1"/>
  <c r="M209" i="2" s="1"/>
  <c r="J65" i="2"/>
  <c r="M65" i="2" s="1" a="1"/>
  <c r="M65" i="2" s="1"/>
  <c r="J364" i="2"/>
  <c r="M364" i="2" s="1" a="1"/>
  <c r="M364" i="2" s="1"/>
  <c r="J220" i="2"/>
  <c r="M220" i="2" s="1" a="1"/>
  <c r="M220" i="2" s="1"/>
  <c r="J76" i="2"/>
  <c r="M76" i="2" s="1" a="1"/>
  <c r="M76" i="2" s="1"/>
  <c r="J75" i="2"/>
  <c r="M75" i="2" s="1" a="1"/>
  <c r="M75" i="2" s="1"/>
  <c r="J362" i="2"/>
  <c r="M362" i="2" s="1" a="1"/>
  <c r="M362" i="2" s="1"/>
  <c r="J218" i="2"/>
  <c r="M218" i="2" s="1" a="1"/>
  <c r="M218" i="2" s="1"/>
  <c r="J74" i="2"/>
  <c r="M74" i="2" s="1" a="1"/>
  <c r="M74" i="2" s="1"/>
  <c r="J313" i="2"/>
  <c r="M313" i="2" s="1" a="1"/>
  <c r="M313" i="2" s="1"/>
  <c r="J169" i="2"/>
  <c r="M169" i="2" s="1" a="1"/>
  <c r="M169" i="2" s="1"/>
  <c r="J25" i="2"/>
  <c r="M25" i="2" s="1" a="1"/>
  <c r="M25" i="2" s="1"/>
  <c r="J288" i="2"/>
  <c r="M288" i="2" s="1" a="1"/>
  <c r="M288" i="2" s="1"/>
  <c r="J144" i="2"/>
  <c r="M144" i="2" s="1" a="1"/>
  <c r="M144" i="2" s="1"/>
  <c r="J464" i="2"/>
  <c r="M464" i="2" s="1" a="1"/>
  <c r="M464" i="2" s="1"/>
  <c r="J492" i="2"/>
  <c r="M492" i="2" s="1" a="1"/>
  <c r="M492" i="2" s="1"/>
  <c r="J457" i="2"/>
  <c r="M457" i="2" s="1" a="1"/>
  <c r="M457" i="2" s="1"/>
  <c r="J416" i="2"/>
  <c r="M416" i="2" s="1" a="1"/>
  <c r="M416" i="2" s="1"/>
  <c r="J303" i="2"/>
  <c r="M303" i="2" s="1" a="1"/>
  <c r="M303" i="2" s="1"/>
  <c r="J151" i="2"/>
  <c r="M151" i="2" s="1" a="1"/>
  <c r="M151" i="2" s="1"/>
  <c r="J496" i="2"/>
  <c r="M496" i="2" s="1" a="1"/>
  <c r="M496" i="2" s="1"/>
  <c r="J449" i="2"/>
  <c r="M449" i="2" s="1" a="1"/>
  <c r="M449" i="2" s="1"/>
  <c r="J363" i="2"/>
  <c r="M363" i="2" s="1" a="1"/>
  <c r="M363" i="2" s="1"/>
  <c r="J115" i="2"/>
  <c r="M115" i="2" s="1" a="1"/>
  <c r="M115" i="2" s="1"/>
  <c r="J91" i="2"/>
  <c r="M91" i="2" s="1" a="1"/>
  <c r="M91" i="2" s="1"/>
  <c r="J490" i="2"/>
  <c r="M490" i="2" s="1" a="1"/>
  <c r="M490" i="2" s="1"/>
  <c r="J455" i="2"/>
  <c r="M455" i="2" s="1" a="1"/>
  <c r="M455" i="2" s="1"/>
  <c r="J323" i="2"/>
  <c r="M323" i="2" s="1" a="1"/>
  <c r="M323" i="2" s="1"/>
  <c r="J179" i="2"/>
  <c r="M179" i="2" s="1" a="1"/>
  <c r="M179" i="2" s="1"/>
  <c r="J35" i="2"/>
  <c r="M35" i="2" s="1" a="1"/>
  <c r="M35" i="2" s="1"/>
  <c r="J298" i="2"/>
  <c r="M298" i="2" s="1" a="1"/>
  <c r="M298" i="2" s="1"/>
  <c r="J154" i="2"/>
  <c r="M154" i="2" s="1" a="1"/>
  <c r="M154" i="2" s="1"/>
  <c r="J10" i="2"/>
  <c r="M10" i="2" s="1" a="1"/>
  <c r="M10" i="2" s="1"/>
  <c r="J45" i="2"/>
  <c r="M45" i="2" s="1" a="1"/>
  <c r="M45" i="2" s="1"/>
  <c r="J272" i="2"/>
  <c r="M272" i="2" s="1" a="1"/>
  <c r="M272" i="2" s="1"/>
  <c r="J128" i="2"/>
  <c r="M128" i="2" s="1" a="1"/>
  <c r="M128" i="2" s="1"/>
  <c r="J55" i="2"/>
  <c r="M55" i="2" s="1" a="1"/>
  <c r="M55" i="2" s="1"/>
  <c r="J330" i="2"/>
  <c r="M330" i="2" s="1" a="1"/>
  <c r="M330" i="2" s="1"/>
  <c r="J186" i="2"/>
  <c r="M186" i="2" s="1" a="1"/>
  <c r="M186" i="2" s="1"/>
  <c r="J42" i="2"/>
  <c r="M42" i="2" s="1" a="1"/>
  <c r="M42" i="2" s="1"/>
  <c r="J341" i="2"/>
  <c r="M341" i="2" s="1" a="1"/>
  <c r="M341" i="2" s="1"/>
  <c r="J197" i="2"/>
  <c r="M197" i="2" s="1" a="1"/>
  <c r="M197" i="2" s="1"/>
  <c r="J53" i="2"/>
  <c r="M53" i="2" s="1" a="1"/>
  <c r="M53" i="2" s="1"/>
  <c r="J352" i="2"/>
  <c r="M352" i="2" s="1" a="1"/>
  <c r="M352" i="2" s="1"/>
  <c r="J208" i="2"/>
  <c r="M208" i="2" s="1" a="1"/>
  <c r="M208" i="2" s="1"/>
  <c r="J64" i="2"/>
  <c r="M64" i="2" s="1" a="1"/>
  <c r="M64" i="2" s="1"/>
  <c r="J63" i="2"/>
  <c r="M63" i="2" s="1" a="1"/>
  <c r="M63" i="2" s="1"/>
  <c r="J350" i="2"/>
  <c r="M350" i="2" s="1" a="1"/>
  <c r="M350" i="2" s="1"/>
  <c r="J206" i="2"/>
  <c r="M206" i="2" s="1" a="1"/>
  <c r="M206" i="2" s="1"/>
  <c r="J62" i="2"/>
  <c r="M62" i="2" s="1" a="1"/>
  <c r="M62" i="2" s="1"/>
  <c r="J301" i="2"/>
  <c r="M301" i="2" s="1" a="1"/>
  <c r="M301" i="2" s="1"/>
  <c r="J157" i="2"/>
  <c r="M157" i="2" s="1" a="1"/>
  <c r="M157" i="2" s="1"/>
  <c r="J13" i="2"/>
  <c r="M13" i="2" s="1" a="1"/>
  <c r="M13" i="2" s="1"/>
  <c r="J276" i="2"/>
  <c r="M276" i="2" s="1" a="1"/>
  <c r="M276" i="2" s="1"/>
  <c r="J132" i="2"/>
  <c r="M132" i="2" s="1" a="1"/>
  <c r="M132" i="2" s="1"/>
  <c r="J195" i="2"/>
  <c r="M195" i="2" s="1" a="1"/>
  <c r="M195" i="2" s="1"/>
  <c r="J451" i="2"/>
  <c r="M451" i="2" s="1" a="1"/>
  <c r="M451" i="2" s="1"/>
  <c r="J469" i="2"/>
  <c r="M469" i="2" s="1" a="1"/>
  <c r="M469" i="2" s="1"/>
  <c r="J431" i="2"/>
  <c r="M431" i="2" s="1" a="1"/>
  <c r="M431" i="2" s="1"/>
  <c r="J351" i="2"/>
  <c r="M351" i="2" s="1" a="1"/>
  <c r="M351" i="2" s="1"/>
  <c r="J211" i="2"/>
  <c r="M211" i="2" s="1" a="1"/>
  <c r="M211" i="2" s="1"/>
  <c r="J367" i="2"/>
  <c r="M367" i="2" s="1" a="1"/>
  <c r="M367" i="2" s="1"/>
  <c r="J461" i="2"/>
  <c r="M461" i="2" s="1" a="1"/>
  <c r="M461" i="2" s="1"/>
  <c r="J399" i="2"/>
  <c r="M399" i="2" s="1" a="1"/>
  <c r="M399" i="2" s="1"/>
  <c r="J273" i="2"/>
  <c r="M273" i="2" s="1" a="1"/>
  <c r="M273" i="2" s="1"/>
  <c r="J279" i="2"/>
  <c r="M279" i="2" s="1" a="1"/>
  <c r="M279" i="2" s="1"/>
  <c r="J187" i="2"/>
  <c r="M187" i="2" s="1" a="1"/>
  <c r="M187" i="2" s="1"/>
  <c r="J223" i="2"/>
  <c r="M223" i="2" s="1" a="1"/>
  <c r="M223" i="2" s="1"/>
  <c r="J467" i="2"/>
  <c r="M467" i="2" s="1" a="1"/>
  <c r="M467" i="2" s="1"/>
  <c r="J311" i="2"/>
  <c r="M311" i="2" s="1" a="1"/>
  <c r="M311" i="2" s="1"/>
  <c r="J167" i="2"/>
  <c r="M167" i="2" s="1" a="1"/>
  <c r="M167" i="2" s="1"/>
  <c r="J23" i="2"/>
  <c r="M23" i="2" s="1" a="1"/>
  <c r="M23" i="2" s="1"/>
  <c r="J286" i="2"/>
  <c r="M286" i="2" s="1" a="1"/>
  <c r="M286" i="2" s="1"/>
  <c r="J142" i="2"/>
  <c r="M142" i="2" s="1" a="1"/>
  <c r="M142" i="2" s="1"/>
  <c r="J177" i="2"/>
  <c r="M177" i="2" s="1" a="1"/>
  <c r="M177" i="2" s="1"/>
  <c r="J33" i="2"/>
  <c r="M33" i="2" s="1" a="1"/>
  <c r="M33" i="2" s="1"/>
  <c r="J260" i="2"/>
  <c r="M260" i="2" s="1" a="1"/>
  <c r="M260" i="2" s="1"/>
  <c r="J116" i="2"/>
  <c r="M116" i="2" s="1" a="1"/>
  <c r="M116" i="2" s="1"/>
  <c r="J43" i="2"/>
  <c r="M43" i="2" s="1" a="1"/>
  <c r="M43" i="2" s="1"/>
  <c r="J318" i="2"/>
  <c r="M318" i="2" s="1" a="1"/>
  <c r="M318" i="2" s="1"/>
  <c r="J174" i="2"/>
  <c r="M174" i="2" s="1" a="1"/>
  <c r="M174" i="2" s="1"/>
  <c r="J30" i="2"/>
  <c r="M30" i="2" s="1" a="1"/>
  <c r="M30" i="2" s="1"/>
  <c r="J329" i="2"/>
  <c r="M329" i="2" s="1" a="1"/>
  <c r="M329" i="2" s="1"/>
  <c r="J185" i="2"/>
  <c r="M185" i="2" s="1" a="1"/>
  <c r="M185" i="2" s="1"/>
  <c r="J41" i="2"/>
  <c r="M41" i="2" s="1" a="1"/>
  <c r="M41" i="2" s="1"/>
  <c r="J340" i="2"/>
  <c r="M340" i="2" s="1" a="1"/>
  <c r="M340" i="2" s="1"/>
  <c r="J196" i="2"/>
  <c r="M196" i="2" s="1" a="1"/>
  <c r="M196" i="2" s="1"/>
  <c r="J52" i="2"/>
  <c r="M52" i="2" s="1" a="1"/>
  <c r="M52" i="2" s="1"/>
  <c r="J51" i="2"/>
  <c r="M51" i="2" s="1" a="1"/>
  <c r="M51" i="2" s="1"/>
  <c r="J338" i="2"/>
  <c r="M338" i="2" s="1" a="1"/>
  <c r="M338" i="2" s="1"/>
  <c r="J194" i="2"/>
  <c r="M194" i="2" s="1" a="1"/>
  <c r="M194" i="2" s="1"/>
  <c r="J50" i="2"/>
  <c r="M50" i="2" s="1" a="1"/>
  <c r="M50" i="2" s="1"/>
  <c r="J289" i="2"/>
  <c r="M289" i="2" s="1" a="1"/>
  <c r="M289" i="2" s="1"/>
  <c r="J145" i="2"/>
  <c r="M145" i="2" s="1" a="1"/>
  <c r="M145" i="2" s="1"/>
  <c r="J408" i="2"/>
  <c r="M408" i="2" s="1" a="1"/>
  <c r="M408" i="2" s="1"/>
  <c r="J264" i="2"/>
  <c r="M264" i="2" s="1" a="1"/>
  <c r="M264" i="2" s="1"/>
  <c r="J120" i="2"/>
  <c r="M120" i="2" s="1" a="1"/>
  <c r="M120" i="2" s="1"/>
  <c r="J243" i="2"/>
  <c r="M243" i="2" s="1" a="1"/>
  <c r="M243" i="2" s="1"/>
  <c r="J440" i="2"/>
  <c r="M440" i="2" s="1" a="1"/>
  <c r="M440" i="2" s="1"/>
  <c r="J481" i="2"/>
  <c r="M481" i="2" s="1" a="1"/>
  <c r="M481" i="2" s="1"/>
  <c r="J446" i="2"/>
  <c r="M446" i="2" s="1" a="1"/>
  <c r="M446" i="2" s="1"/>
  <c r="J392" i="2"/>
  <c r="M392" i="2" s="1" a="1"/>
  <c r="M392" i="2" s="1"/>
  <c r="J259" i="2"/>
  <c r="M259" i="2" s="1" a="1"/>
  <c r="M259" i="2" s="1"/>
  <c r="J369" i="2"/>
  <c r="M369" i="2" s="1" a="1"/>
  <c r="M369" i="2" s="1"/>
  <c r="J473" i="2"/>
  <c r="M473" i="2" s="1" a="1"/>
  <c r="M473" i="2" s="1"/>
  <c r="J420" i="2"/>
  <c r="M420" i="2" s="1" a="1"/>
  <c r="M420" i="2" s="1"/>
  <c r="J231" i="2"/>
  <c r="M231" i="2" s="1" a="1"/>
  <c r="M231" i="2" s="1"/>
  <c r="J327" i="2"/>
  <c r="M327" i="2" s="1" a="1"/>
  <c r="M327" i="2" s="1"/>
  <c r="J235" i="2"/>
  <c r="M235" i="2" s="1" a="1"/>
  <c r="M235" i="2" s="1"/>
  <c r="J225" i="2"/>
  <c r="M225" i="2" s="1" a="1"/>
  <c r="M225" i="2" s="1"/>
  <c r="J479" i="2"/>
  <c r="M479" i="2" s="1" a="1"/>
  <c r="M479" i="2" s="1"/>
  <c r="J299" i="2"/>
  <c r="M299" i="2" s="1" a="1"/>
  <c r="M299" i="2" s="1"/>
  <c r="J155" i="2"/>
  <c r="M155" i="2" s="1" a="1"/>
  <c r="M155" i="2" s="1"/>
  <c r="J11" i="2"/>
  <c r="M11" i="2" s="1" a="1"/>
  <c r="M11" i="2" s="1"/>
  <c r="J274" i="2"/>
  <c r="M274" i="2" s="1" a="1"/>
  <c r="M274" i="2" s="1"/>
  <c r="J130" i="2"/>
  <c r="M130" i="2" s="1" a="1"/>
  <c r="M130" i="2" s="1"/>
  <c r="J165" i="2"/>
  <c r="M165" i="2" s="1" a="1"/>
  <c r="M165" i="2" s="1"/>
  <c r="J21" i="2"/>
  <c r="M21" i="2" s="1" a="1"/>
  <c r="M21" i="2" s="1"/>
  <c r="J248" i="2"/>
  <c r="M248" i="2" s="1" a="1"/>
  <c r="M248" i="2" s="1"/>
  <c r="J104" i="2"/>
  <c r="M104" i="2" s="1" a="1"/>
  <c r="M104" i="2" s="1"/>
  <c r="J31" i="2"/>
  <c r="M31" i="2" s="1" a="1"/>
  <c r="M31" i="2" s="1"/>
  <c r="J306" i="2"/>
  <c r="M306" i="2" s="1" a="1"/>
  <c r="M306" i="2" s="1"/>
  <c r="J162" i="2"/>
  <c r="M162" i="2" s="1" a="1"/>
  <c r="M162" i="2" s="1"/>
  <c r="J18" i="2"/>
  <c r="M18" i="2" s="1" a="1"/>
  <c r="M18" i="2" s="1"/>
  <c r="J317" i="2"/>
  <c r="M317" i="2" s="1" a="1"/>
  <c r="M317" i="2" s="1"/>
  <c r="J173" i="2"/>
  <c r="M173" i="2" s="1" a="1"/>
  <c r="M173" i="2" s="1"/>
  <c r="J29" i="2"/>
  <c r="M29" i="2" s="1" a="1"/>
  <c r="M29" i="2" s="1"/>
  <c r="J328" i="2"/>
  <c r="M328" i="2" s="1" a="1"/>
  <c r="M328" i="2" s="1"/>
  <c r="J184" i="2"/>
  <c r="M184" i="2" s="1" a="1"/>
  <c r="M184" i="2" s="1"/>
  <c r="J40" i="2"/>
  <c r="M40" i="2" s="1" a="1"/>
  <c r="M40" i="2" s="1"/>
  <c r="J39" i="2"/>
  <c r="M39" i="2" s="1" a="1"/>
  <c r="M39" i="2" s="1"/>
  <c r="J326" i="2"/>
  <c r="M326" i="2" s="1" a="1"/>
  <c r="M326" i="2" s="1"/>
  <c r="J182" i="2"/>
  <c r="M182" i="2" s="1" a="1"/>
  <c r="M182" i="2" s="1"/>
  <c r="J38" i="2"/>
  <c r="M38" i="2" s="1" a="1"/>
  <c r="M38" i="2" s="1"/>
  <c r="J277" i="2"/>
  <c r="M277" i="2" s="1" a="1"/>
  <c r="M277" i="2" s="1"/>
  <c r="J133" i="2"/>
  <c r="M133" i="2" s="1" a="1"/>
  <c r="M133" i="2" s="1"/>
  <c r="J396" i="2"/>
  <c r="M396" i="2" s="1" a="1"/>
  <c r="M396" i="2" s="1"/>
  <c r="J252" i="2"/>
  <c r="M252" i="2" s="1" a="1"/>
  <c r="M252" i="2" s="1"/>
  <c r="J108" i="2"/>
  <c r="M108" i="2" s="1" a="1"/>
  <c r="M108" i="2" s="1"/>
  <c r="J291" i="2"/>
  <c r="M291" i="2" s="1" a="1"/>
  <c r="M291" i="2" s="1"/>
  <c r="J127" i="2"/>
  <c r="M127" i="2" s="1" a="1"/>
  <c r="M127" i="2" s="1"/>
  <c r="J493" i="2"/>
  <c r="M493" i="2" s="1" a="1"/>
  <c r="M493" i="2" s="1"/>
  <c r="J458" i="2"/>
  <c r="M458" i="2" s="1" a="1"/>
  <c r="M458" i="2" s="1"/>
  <c r="J417" i="2"/>
  <c r="M417" i="2" s="1" a="1"/>
  <c r="M417" i="2" s="1"/>
  <c r="J307" i="2"/>
  <c r="M307" i="2" s="1" a="1"/>
  <c r="M307" i="2" s="1"/>
  <c r="J488" i="2"/>
  <c r="M488" i="2" s="1" a="1"/>
  <c r="M488" i="2" s="1"/>
  <c r="J485" i="2"/>
  <c r="M485" i="2" s="1" a="1"/>
  <c r="M485" i="2" s="1"/>
  <c r="M20" i="1" l="1"/>
  <c r="K20" i="1"/>
  <c r="M22" i="1"/>
  <c r="D20" i="1"/>
  <c r="G2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<sst xmlns="http://schemas.openxmlformats.org/spreadsheetml/2006/main" count="2460" uniqueCount="1153">
  <si>
    <t>COMITE DEPARTEMENTAL 62</t>
  </si>
  <si>
    <t>Matches par équipes 62</t>
  </si>
  <si>
    <t>1/2 CD</t>
  </si>
  <si>
    <t>Date :</t>
  </si>
  <si>
    <t>CLUB VISITEUR :</t>
  </si>
  <si>
    <t>NOM   PRENOM
N° Licence</t>
  </si>
  <si>
    <t>Points réalisés</t>
  </si>
  <si>
    <t>Rep.</t>
  </si>
  <si>
    <t>M. G.</t>
  </si>
  <si>
    <t>Série</t>
  </si>
  <si>
    <t>RESULTATS</t>
  </si>
  <si>
    <t>à</t>
  </si>
  <si>
    <t>Je soussigné, Capitaine de l'équipe mentionnée ci-dessus, déclare sur</t>
  </si>
  <si>
    <t>l'honneur que les joueurs précités répondent aux critères requis par le</t>
  </si>
  <si>
    <t>règlement des matches par équipes</t>
  </si>
  <si>
    <t>NOM - Prénom</t>
  </si>
  <si>
    <t>Signature :</t>
  </si>
  <si>
    <t>- au webmaster</t>
  </si>
  <si>
    <t>Cat</t>
  </si>
  <si>
    <t>Artois</t>
  </si>
  <si>
    <t>Maritime</t>
  </si>
  <si>
    <t>CARON Christian</t>
  </si>
  <si>
    <t>christian.caron62@orange.fr</t>
  </si>
  <si>
    <t>Vérifier un numéro de licence</t>
  </si>
  <si>
    <t>avec la lettre (clé)</t>
  </si>
  <si>
    <t>ex : 123456-A</t>
  </si>
  <si>
    <t>Nom</t>
  </si>
  <si>
    <t>Licence</t>
  </si>
  <si>
    <t>BAILLEZ</t>
  </si>
  <si>
    <t>DUHAMEL</t>
  </si>
  <si>
    <t>BOCQUET</t>
  </si>
  <si>
    <t>FONTAINE</t>
  </si>
  <si>
    <t>DUQUESNOY</t>
  </si>
  <si>
    <t>MARTINS</t>
  </si>
  <si>
    <t>HUBERT</t>
  </si>
  <si>
    <t>ZEIDEL</t>
  </si>
  <si>
    <t>DELATTRE</t>
  </si>
  <si>
    <t>DESSAINT</t>
  </si>
  <si>
    <t>CABOCHE</t>
  </si>
  <si>
    <t>CROQUELOIS</t>
  </si>
  <si>
    <t>LEGRAND</t>
  </si>
  <si>
    <t>DUBOIS</t>
  </si>
  <si>
    <t>MACHEZ</t>
  </si>
  <si>
    <t>ABUCKI</t>
  </si>
  <si>
    <t>BAYART</t>
  </si>
  <si>
    <t>CARON</t>
  </si>
  <si>
    <t>DUFLOS</t>
  </si>
  <si>
    <t>FAUQUEMBERGUE</t>
  </si>
  <si>
    <t>FOULON</t>
  </si>
  <si>
    <t>GERINECZ</t>
  </si>
  <si>
    <t>MOUTON</t>
  </si>
  <si>
    <t>FOURCROY</t>
  </si>
  <si>
    <t>BARMUTA</t>
  </si>
  <si>
    <t>BOUBET</t>
  </si>
  <si>
    <t>CARTIERE</t>
  </si>
  <si>
    <t>CLEMENT</t>
  </si>
  <si>
    <t>COIN</t>
  </si>
  <si>
    <t>COUVREUR</t>
  </si>
  <si>
    <t>DEPLECHIN</t>
  </si>
  <si>
    <t>FLAHAUT</t>
  </si>
  <si>
    <t>FOURNIER</t>
  </si>
  <si>
    <t>MAIRESSE</t>
  </si>
  <si>
    <t>MARLARD</t>
  </si>
  <si>
    <t>MARTEL</t>
  </si>
  <si>
    <t>MERLIN</t>
  </si>
  <si>
    <t>MOURGUES</t>
  </si>
  <si>
    <t>OTTEVAERE</t>
  </si>
  <si>
    <t>SELLIER</t>
  </si>
  <si>
    <t>VIEILLARD</t>
  </si>
  <si>
    <t>Contrôle de la division :</t>
  </si>
  <si>
    <t>Tot</t>
  </si>
  <si>
    <t>SAISON</t>
  </si>
  <si>
    <t>RAULT</t>
  </si>
  <si>
    <t>Avant d'envoyer votre feuille, merci de bien vérifier les points suivants :</t>
  </si>
  <si>
    <t>- Renseigner les "Cat"</t>
  </si>
  <si>
    <t>- Mettre la date du jour</t>
  </si>
  <si>
    <t>- Enregistrer le document de manière explicite (D6 - 25-09-10 - Avion-Billy1.xls)</t>
  </si>
  <si>
    <r>
      <t xml:space="preserve">- Le seul format de document autorisé est </t>
    </r>
    <r>
      <rPr>
        <b/>
        <sz val="12"/>
        <rFont val="Times New Roman"/>
        <family val="1"/>
      </rPr>
      <t>xls</t>
    </r>
    <r>
      <rPr>
        <sz val="10"/>
        <rFont val="Times New Roman"/>
        <family val="1"/>
      </rPr>
      <t>. Pas de pdf, pas d'open office. Le format Office 2007 est toléré.</t>
    </r>
  </si>
  <si>
    <t>Libre</t>
  </si>
  <si>
    <t>Bande</t>
  </si>
  <si>
    <t>3 Bandes</t>
  </si>
  <si>
    <t>HEBBEN</t>
  </si>
  <si>
    <t>BETRANCOURT</t>
  </si>
  <si>
    <t>AMEYE</t>
  </si>
  <si>
    <t>LARTISIEN</t>
  </si>
  <si>
    <t>EVRARD</t>
  </si>
  <si>
    <t>%</t>
  </si>
  <si>
    <t>Carvin</t>
  </si>
  <si>
    <t>Billy</t>
  </si>
  <si>
    <t>N1</t>
  </si>
  <si>
    <t>N2</t>
  </si>
  <si>
    <t>N3</t>
  </si>
  <si>
    <t>R1</t>
  </si>
  <si>
    <t>R2</t>
  </si>
  <si>
    <t>R3</t>
  </si>
  <si>
    <t>R4</t>
  </si>
  <si>
    <t>LECIEUX</t>
  </si>
  <si>
    <t>CLUB VISITE</t>
  </si>
  <si>
    <t>TOTAL</t>
  </si>
  <si>
    <t>CLUB VISITEUR</t>
  </si>
  <si>
    <t>Plafond de la</t>
  </si>
  <si>
    <t>Division</t>
  </si>
  <si>
    <t>Catégories Possible par Mode de Jeu
Division 1</t>
  </si>
  <si>
    <t>Catégories Possible par Mode de Jeu
Division 2</t>
  </si>
  <si>
    <t>Catégories Possible par Mode de Jeu
Division 6</t>
  </si>
  <si>
    <t>Catégories Possible par Mode de Jeu
Division 7</t>
  </si>
  <si>
    <t>Mode de
Jeu</t>
  </si>
  <si>
    <t>Match 1</t>
  </si>
  <si>
    <t>Match 2</t>
  </si>
  <si>
    <t>Match 3</t>
  </si>
  <si>
    <t>Sélection Mode de Jeu Automatique</t>
  </si>
  <si>
    <t>Sélection Distance Automatique</t>
  </si>
  <si>
    <t>200 Pts GC</t>
  </si>
  <si>
    <t>80 Pts</t>
  </si>
  <si>
    <t>25 Pts</t>
  </si>
  <si>
    <t>120 Pts</t>
  </si>
  <si>
    <t>60 Pts</t>
  </si>
  <si>
    <t>20 Pts</t>
  </si>
  <si>
    <t>Choix de la</t>
  </si>
  <si>
    <t>Triathlon</t>
  </si>
  <si>
    <t>Division 1 et 2</t>
  </si>
  <si>
    <t>Division 6 et 7</t>
  </si>
  <si>
    <t>CLUB RECEVEUR :</t>
  </si>
  <si>
    <t>LHERMITTE</t>
  </si>
  <si>
    <t>SNIATECKI</t>
  </si>
  <si>
    <t>Catégorie
Distance</t>
  </si>
  <si>
    <t>40 Pts (50 rep.)</t>
  </si>
  <si>
    <t>60 Pts (50 rep.)</t>
  </si>
  <si>
    <t>80 Pts (50 rep.)</t>
  </si>
  <si>
    <t>PLASSIER</t>
  </si>
  <si>
    <t>BEETS</t>
  </si>
  <si>
    <t>GODART</t>
  </si>
  <si>
    <t>Prenom</t>
  </si>
  <si>
    <t>MAZURIER</t>
  </si>
  <si>
    <t>HOTTE</t>
  </si>
  <si>
    <t>KRAWCZYK</t>
  </si>
  <si>
    <t>JUSTIN</t>
  </si>
  <si>
    <t>VADUNTHUN</t>
  </si>
  <si>
    <t>VIGNERON</t>
  </si>
  <si>
    <t>BERTOLOTTI</t>
  </si>
  <si>
    <t>LEBLANC</t>
  </si>
  <si>
    <t>LEBECQ</t>
  </si>
  <si>
    <t>MONNEYRAC</t>
  </si>
  <si>
    <t>ELLART</t>
  </si>
  <si>
    <t>BROUTIER</t>
  </si>
  <si>
    <t>BRAZY</t>
  </si>
  <si>
    <t>MONTADOR</t>
  </si>
  <si>
    <t>BAHEUX</t>
  </si>
  <si>
    <t>ZOONEKYND</t>
  </si>
  <si>
    <t>GORNICK</t>
  </si>
  <si>
    <t>BLONDEEL</t>
  </si>
  <si>
    <t>VERCRUYSSE</t>
  </si>
  <si>
    <t>VANPEENE</t>
  </si>
  <si>
    <t>BARBE</t>
  </si>
  <si>
    <t>TRIPLET</t>
  </si>
  <si>
    <t>PAVY</t>
  </si>
  <si>
    <t>HEMBERT</t>
  </si>
  <si>
    <t>DESCHARLES</t>
  </si>
  <si>
    <t>CAPLIEZ</t>
  </si>
  <si>
    <t>VERMEERSCH</t>
  </si>
  <si>
    <t>LUCAS</t>
  </si>
  <si>
    <t>BAILLET</t>
  </si>
  <si>
    <t>MASSON</t>
  </si>
  <si>
    <t>LEFEBVRE</t>
  </si>
  <si>
    <t>VANDEVYVERE</t>
  </si>
  <si>
    <t>CREPIN</t>
  </si>
  <si>
    <t>HERMANT</t>
  </si>
  <si>
    <t>MINET</t>
  </si>
  <si>
    <t>DUBURQUE</t>
  </si>
  <si>
    <t>DERLIQUE</t>
  </si>
  <si>
    <t>013710I</t>
  </si>
  <si>
    <t>016518I</t>
  </si>
  <si>
    <t>016525P</t>
  </si>
  <si>
    <t>016542G</t>
  </si>
  <si>
    <t>016550O</t>
  </si>
  <si>
    <t>016555T</t>
  </si>
  <si>
    <t>016579R</t>
  </si>
  <si>
    <t>016688W</t>
  </si>
  <si>
    <t>016746C</t>
  </si>
  <si>
    <t>016753J</t>
  </si>
  <si>
    <t>016757N</t>
  </si>
  <si>
    <t>016758O</t>
  </si>
  <si>
    <t>016768Y</t>
  </si>
  <si>
    <t>016770A</t>
  </si>
  <si>
    <t>016794Y</t>
  </si>
  <si>
    <t>016807L</t>
  </si>
  <si>
    <t>016808M</t>
  </si>
  <si>
    <t>016813R</t>
  </si>
  <si>
    <t>016871X</t>
  </si>
  <si>
    <t>016887N</t>
  </si>
  <si>
    <t>016904E</t>
  </si>
  <si>
    <t>016976Y</t>
  </si>
  <si>
    <t>016982E</t>
  </si>
  <si>
    <t>017030A</t>
  </si>
  <si>
    <t>017052W</t>
  </si>
  <si>
    <t>017083B</t>
  </si>
  <si>
    <t>017088G</t>
  </si>
  <si>
    <t>017164E</t>
  </si>
  <si>
    <t>017169J</t>
  </si>
  <si>
    <t>017175P</t>
  </si>
  <si>
    <t>017236Y</t>
  </si>
  <si>
    <t>017273J</t>
  </si>
  <si>
    <t>017277N</t>
  </si>
  <si>
    <t>017295F</t>
  </si>
  <si>
    <t>101125L</t>
  </si>
  <si>
    <t>101140A</t>
  </si>
  <si>
    <t>101166A</t>
  </si>
  <si>
    <t>101174I</t>
  </si>
  <si>
    <t>101241X</t>
  </si>
  <si>
    <t>102980U</t>
  </si>
  <si>
    <t>103019H</t>
  </si>
  <si>
    <t>105371T</t>
  </si>
  <si>
    <t>107656Q</t>
  </si>
  <si>
    <t>107661V</t>
  </si>
  <si>
    <t>107663X</t>
  </si>
  <si>
    <t>112687D</t>
  </si>
  <si>
    <t>112747L</t>
  </si>
  <si>
    <t>112748M</t>
  </si>
  <si>
    <t>112750O</t>
  </si>
  <si>
    <t>112765D</t>
  </si>
  <si>
    <t>114094G</t>
  </si>
  <si>
    <t>117692Q</t>
  </si>
  <si>
    <t>117728A</t>
  </si>
  <si>
    <t>117742O</t>
  </si>
  <si>
    <t>117749V</t>
  </si>
  <si>
    <t>117751X</t>
  </si>
  <si>
    <t>117760G</t>
  </si>
  <si>
    <t>121412S</t>
  </si>
  <si>
    <t>121432M</t>
  </si>
  <si>
    <t>123708A</t>
  </si>
  <si>
    <t>124437B</t>
  </si>
  <si>
    <t>124468G</t>
  </si>
  <si>
    <t>124485X</t>
  </si>
  <si>
    <t>126831D</t>
  </si>
  <si>
    <t>126839L</t>
  </si>
  <si>
    <t>126851X</t>
  </si>
  <si>
    <t>127702Q</t>
  </si>
  <si>
    <t>127738A</t>
  </si>
  <si>
    <t>127740C</t>
  </si>
  <si>
    <t>130180Y</t>
  </si>
  <si>
    <t>131084S</t>
  </si>
  <si>
    <t>133043B</t>
  </si>
  <si>
    <t>133051J</t>
  </si>
  <si>
    <t>133054M</t>
  </si>
  <si>
    <t>133104K</t>
  </si>
  <si>
    <t>133118Y</t>
  </si>
  <si>
    <t>134074S</t>
  </si>
  <si>
    <t>134132Y</t>
  </si>
  <si>
    <t>134139F</t>
  </si>
  <si>
    <t>134146M</t>
  </si>
  <si>
    <t>136009D</t>
  </si>
  <si>
    <t>138329J</t>
  </si>
  <si>
    <t>138331L</t>
  </si>
  <si>
    <t>138348C</t>
  </si>
  <si>
    <t>139432U</t>
  </si>
  <si>
    <t>140950E</t>
  </si>
  <si>
    <t>141319J</t>
  </si>
  <si>
    <t>141331V</t>
  </si>
  <si>
    <t>142782Q</t>
  </si>
  <si>
    <t>142787V</t>
  </si>
  <si>
    <t>142790Y</t>
  </si>
  <si>
    <t>143595X</t>
  </si>
  <si>
    <t>144418O</t>
  </si>
  <si>
    <t>145207X</t>
  </si>
  <si>
    <t>145212C</t>
  </si>
  <si>
    <t>147240T</t>
  </si>
  <si>
    <t>150713T</t>
  </si>
  <si>
    <t>155655Q</t>
  </si>
  <si>
    <t>155678Q</t>
  </si>
  <si>
    <t>157860M</t>
  </si>
  <si>
    <t>mpe.artois@gmail.com</t>
  </si>
  <si>
    <t>Les feuilles de résultats doivent à adresser dimanche midi au plus tard</t>
  </si>
  <si>
    <t>159169K</t>
  </si>
  <si>
    <t>DACHICOURT</t>
  </si>
  <si>
    <t>161503X</t>
  </si>
  <si>
    <t>DERIS</t>
  </si>
  <si>
    <t>161256D</t>
  </si>
  <si>
    <t>DESBLEUMORTIERS</t>
  </si>
  <si>
    <t>016530U</t>
  </si>
  <si>
    <t>FAMCHON</t>
  </si>
  <si>
    <t>138704U</t>
  </si>
  <si>
    <t>159163D</t>
  </si>
  <si>
    <t>GELEE</t>
  </si>
  <si>
    <t>131083R</t>
  </si>
  <si>
    <t>HAGNERE</t>
  </si>
  <si>
    <t>158319L</t>
  </si>
  <si>
    <t>LAMARRE</t>
  </si>
  <si>
    <t>158668Q</t>
  </si>
  <si>
    <t>LECLERCQ</t>
  </si>
  <si>
    <t>017185Z</t>
  </si>
  <si>
    <t>107635V</t>
  </si>
  <si>
    <t>RAMBUR</t>
  </si>
  <si>
    <t>159128Q</t>
  </si>
  <si>
    <t>ROBERVAL</t>
  </si>
  <si>
    <t>157979R</t>
  </si>
  <si>
    <t>THOREL</t>
  </si>
  <si>
    <t>107597J</t>
  </si>
  <si>
    <t>BEUVELET</t>
  </si>
  <si>
    <t>146362I</t>
  </si>
  <si>
    <t>131428Y</t>
  </si>
  <si>
    <t>BONNET</t>
  </si>
  <si>
    <t>148887J</t>
  </si>
  <si>
    <t>CANDEILLE</t>
  </si>
  <si>
    <t>157468L</t>
  </si>
  <si>
    <t>159367A</t>
  </si>
  <si>
    <t>CYFFERS</t>
  </si>
  <si>
    <t>156958G</t>
  </si>
  <si>
    <t>DESAILLY</t>
  </si>
  <si>
    <t>157452T</t>
  </si>
  <si>
    <t>LOUIS</t>
  </si>
  <si>
    <t>166062C</t>
  </si>
  <si>
    <t>HEROGUEZ</t>
  </si>
  <si>
    <t>147724V</t>
  </si>
  <si>
    <t>HOROWICZ</t>
  </si>
  <si>
    <t>158210S</t>
  </si>
  <si>
    <t>LEDOUX</t>
  </si>
  <si>
    <t>158688M</t>
  </si>
  <si>
    <t>LEFEVRE</t>
  </si>
  <si>
    <t>MARTIN</t>
  </si>
  <si>
    <t>149526D</t>
  </si>
  <si>
    <t>MELLIN</t>
  </si>
  <si>
    <t>154852S</t>
  </si>
  <si>
    <t>MENOUS</t>
  </si>
  <si>
    <t>PENIN</t>
  </si>
  <si>
    <t>166014A</t>
  </si>
  <si>
    <t>PINGUET</t>
  </si>
  <si>
    <t>161418E</t>
  </si>
  <si>
    <t>ROLLAND</t>
  </si>
  <si>
    <t>166065F</t>
  </si>
  <si>
    <t>135986G</t>
  </si>
  <si>
    <t>FONTAINE CHRISTIAN</t>
  </si>
  <si>
    <t>- au responsable format : Christian FONTAINE :</t>
  </si>
  <si>
    <t>PASCAL</t>
  </si>
  <si>
    <t>JEAN CLAUDE</t>
  </si>
  <si>
    <t>CHRISTIAN</t>
  </si>
  <si>
    <t>FRANCK</t>
  </si>
  <si>
    <t>DAVID</t>
  </si>
  <si>
    <t>BERNARD</t>
  </si>
  <si>
    <t>AIME</t>
  </si>
  <si>
    <t>JEAN MARC</t>
  </si>
  <si>
    <t>PHILIPPE</t>
  </si>
  <si>
    <t>BRUNO</t>
  </si>
  <si>
    <t>BEAUDUIN</t>
  </si>
  <si>
    <t>ADRIEN</t>
  </si>
  <si>
    <t>166004P</t>
  </si>
  <si>
    <t>MARC</t>
  </si>
  <si>
    <t>FRANCIS</t>
  </si>
  <si>
    <t>JEAN LOUIS</t>
  </si>
  <si>
    <t>LAURENT</t>
  </si>
  <si>
    <t>JEREMY</t>
  </si>
  <si>
    <t>BEATRICE</t>
  </si>
  <si>
    <t>JEAN MARIE</t>
  </si>
  <si>
    <t>JEAN PIERRE</t>
  </si>
  <si>
    <t>FIRMIN</t>
  </si>
  <si>
    <t>JEAN LUC</t>
  </si>
  <si>
    <t>STEPHANE</t>
  </si>
  <si>
    <t>BORKOWSKI</t>
  </si>
  <si>
    <t>PATRICE</t>
  </si>
  <si>
    <t>171081H</t>
  </si>
  <si>
    <t>JEAN</t>
  </si>
  <si>
    <t>MARCEL</t>
  </si>
  <si>
    <t>DIDIER</t>
  </si>
  <si>
    <t>ALAIN</t>
  </si>
  <si>
    <t>BERTRAND</t>
  </si>
  <si>
    <t>LIONEL</t>
  </si>
  <si>
    <t>JEAN LOUP</t>
  </si>
  <si>
    <t>PATRICK</t>
  </si>
  <si>
    <t>JOEL</t>
  </si>
  <si>
    <t>171147E</t>
  </si>
  <si>
    <t>ANDRE</t>
  </si>
  <si>
    <t>ANTOINE</t>
  </si>
  <si>
    <t>CHUDZINSKI</t>
  </si>
  <si>
    <t>165787D</t>
  </si>
  <si>
    <t>JEAN FRANCOIS</t>
  </si>
  <si>
    <t>ANNE</t>
  </si>
  <si>
    <t>COCHEZ</t>
  </si>
  <si>
    <t>116585B</t>
  </si>
  <si>
    <t>COFFRE</t>
  </si>
  <si>
    <t>FREDERIC</t>
  </si>
  <si>
    <t>154322R</t>
  </si>
  <si>
    <t>CLAUDE</t>
  </si>
  <si>
    <t>COTTON</t>
  </si>
  <si>
    <t>LUCILE</t>
  </si>
  <si>
    <t>159088X</t>
  </si>
  <si>
    <t>MICHEL</t>
  </si>
  <si>
    <t>JEAN JACQUES</t>
  </si>
  <si>
    <t>JEAN BERNARD</t>
  </si>
  <si>
    <t>VINCENT</t>
  </si>
  <si>
    <t>JULIEN</t>
  </si>
  <si>
    <t>DENIS</t>
  </si>
  <si>
    <t>FABRICE</t>
  </si>
  <si>
    <t>SEBASTIEN</t>
  </si>
  <si>
    <t>ROBERT</t>
  </si>
  <si>
    <t>ROLAND</t>
  </si>
  <si>
    <t>154167Y</t>
  </si>
  <si>
    <t>FRANCOIS</t>
  </si>
  <si>
    <t>JEAN CHARLES</t>
  </si>
  <si>
    <t>DI LIBERTO</t>
  </si>
  <si>
    <t>ROSALIA</t>
  </si>
  <si>
    <t>166045J</t>
  </si>
  <si>
    <t>124465D</t>
  </si>
  <si>
    <t>GEORGES</t>
  </si>
  <si>
    <t>LUC</t>
  </si>
  <si>
    <t>DUMORTIER</t>
  </si>
  <si>
    <t>FREDDY</t>
  </si>
  <si>
    <t>107643D</t>
  </si>
  <si>
    <t>GILLES</t>
  </si>
  <si>
    <t>FRANCKY</t>
  </si>
  <si>
    <t>FALSE</t>
  </si>
  <si>
    <t>016903D</t>
  </si>
  <si>
    <t>016907H</t>
  </si>
  <si>
    <t>RENAUD</t>
  </si>
  <si>
    <t>FERMAUT</t>
  </si>
  <si>
    <t>016918S</t>
  </si>
  <si>
    <t>GHISLAIN</t>
  </si>
  <si>
    <t>138344Y</t>
  </si>
  <si>
    <t>ROBIN</t>
  </si>
  <si>
    <t>GERARD</t>
  </si>
  <si>
    <t>ROHAN</t>
  </si>
  <si>
    <t>GOETINCK</t>
  </si>
  <si>
    <t>RENE</t>
  </si>
  <si>
    <t>GOUBERT</t>
  </si>
  <si>
    <t>CHRISTOPHE</t>
  </si>
  <si>
    <t>129316S</t>
  </si>
  <si>
    <t>GREGOIRE</t>
  </si>
  <si>
    <t>170821A</t>
  </si>
  <si>
    <t>JACQUES</t>
  </si>
  <si>
    <t>GUEUDRE</t>
  </si>
  <si>
    <t>169942V</t>
  </si>
  <si>
    <t>GUYOT</t>
  </si>
  <si>
    <t>PIERRE</t>
  </si>
  <si>
    <t>157520S</t>
  </si>
  <si>
    <t>DOMINIQUE</t>
  </si>
  <si>
    <t>RICHARD</t>
  </si>
  <si>
    <t>LILIANE</t>
  </si>
  <si>
    <t>HENRY</t>
  </si>
  <si>
    <t>167467E</t>
  </si>
  <si>
    <t>HENTGES</t>
  </si>
  <si>
    <t>CHARLES</t>
  </si>
  <si>
    <t>154333D</t>
  </si>
  <si>
    <t>YANNICK</t>
  </si>
  <si>
    <t>HERVE</t>
  </si>
  <si>
    <t>MAXIME</t>
  </si>
  <si>
    <t>OLIVIER</t>
  </si>
  <si>
    <t>THOMAS</t>
  </si>
  <si>
    <t>ISAERT</t>
  </si>
  <si>
    <t>170606R</t>
  </si>
  <si>
    <t>KERLEVEO</t>
  </si>
  <si>
    <t>171110P</t>
  </si>
  <si>
    <t>KIMUS</t>
  </si>
  <si>
    <t>166012Y</t>
  </si>
  <si>
    <t>REGIS</t>
  </si>
  <si>
    <t>LANDRY</t>
  </si>
  <si>
    <t>170849F</t>
  </si>
  <si>
    <t>JEAN PAUL</t>
  </si>
  <si>
    <t>ROGER</t>
  </si>
  <si>
    <t>JEAN NOEL</t>
  </si>
  <si>
    <t>GUY</t>
  </si>
  <si>
    <t>LEDEZ</t>
  </si>
  <si>
    <t>MICHAEL</t>
  </si>
  <si>
    <t>166039C</t>
  </si>
  <si>
    <t>LEDUC</t>
  </si>
  <si>
    <t>149667G</t>
  </si>
  <si>
    <t>LEGRAIN</t>
  </si>
  <si>
    <t>169473K</t>
  </si>
  <si>
    <t>LEMAIRE</t>
  </si>
  <si>
    <t>169167C</t>
  </si>
  <si>
    <t>LEMAITRE</t>
  </si>
  <si>
    <t>MELANIE</t>
  </si>
  <si>
    <t>168848F</t>
  </si>
  <si>
    <t>LENNE</t>
  </si>
  <si>
    <t>149953S</t>
  </si>
  <si>
    <t>LIMOSINO</t>
  </si>
  <si>
    <t>169417Z</t>
  </si>
  <si>
    <t>LUSSEAU</t>
  </si>
  <si>
    <t>169849T</t>
  </si>
  <si>
    <t>MARCHANDIER</t>
  </si>
  <si>
    <t>MARCHIONE</t>
  </si>
  <si>
    <t>JOSEPH</t>
  </si>
  <si>
    <t>LEOPOLD</t>
  </si>
  <si>
    <t>CARLOS</t>
  </si>
  <si>
    <t>MINART</t>
  </si>
  <si>
    <t>ARNAUD</t>
  </si>
  <si>
    <t>165785B</t>
  </si>
  <si>
    <t>MOGUEZ</t>
  </si>
  <si>
    <t>016714W</t>
  </si>
  <si>
    <t>JESSY</t>
  </si>
  <si>
    <t>LUDOVIC</t>
  </si>
  <si>
    <t>MORELLE</t>
  </si>
  <si>
    <t>016558W</t>
  </si>
  <si>
    <t>AUGUSTIN</t>
  </si>
  <si>
    <t>NEIRYNCK</t>
  </si>
  <si>
    <t>017386S</t>
  </si>
  <si>
    <t>AURELIEN</t>
  </si>
  <si>
    <t>PERTUE</t>
  </si>
  <si>
    <t>DANIEL</t>
  </si>
  <si>
    <t>168339C</t>
  </si>
  <si>
    <t>NICOLAS</t>
  </si>
  <si>
    <t>POIDEVIN</t>
  </si>
  <si>
    <t>016809N</t>
  </si>
  <si>
    <t>PRUVOST</t>
  </si>
  <si>
    <t>164088G</t>
  </si>
  <si>
    <t>RAMET</t>
  </si>
  <si>
    <t>154166X</t>
  </si>
  <si>
    <t>BAUDOUIN</t>
  </si>
  <si>
    <t>KARINE</t>
  </si>
  <si>
    <t>168680Y</t>
  </si>
  <si>
    <t>REMY</t>
  </si>
  <si>
    <t>170303M</t>
  </si>
  <si>
    <t>RIVALAIN</t>
  </si>
  <si>
    <t>JEAN MICHEL</t>
  </si>
  <si>
    <t>SAINT GEORGES</t>
  </si>
  <si>
    <t>166639E</t>
  </si>
  <si>
    <t>SATTLER</t>
  </si>
  <si>
    <t>YVES MARIE</t>
  </si>
  <si>
    <t>151652P</t>
  </si>
  <si>
    <t>SZWAREK</t>
  </si>
  <si>
    <t>SZYNCZEWSKI</t>
  </si>
  <si>
    <t>158029W</t>
  </si>
  <si>
    <t>168271D</t>
  </si>
  <si>
    <t>TIZON</t>
  </si>
  <si>
    <t>121424E</t>
  </si>
  <si>
    <t>GILBERT</t>
  </si>
  <si>
    <t>TURLOTTE</t>
  </si>
  <si>
    <t>017262Y</t>
  </si>
  <si>
    <t>VAN WYNENDAELE</t>
  </si>
  <si>
    <t>LIDWINE</t>
  </si>
  <si>
    <t>169165A</t>
  </si>
  <si>
    <t>151104T</t>
  </si>
  <si>
    <t>REYNALD</t>
  </si>
  <si>
    <t>168158F</t>
  </si>
  <si>
    <t>Nom Prenom</t>
  </si>
  <si>
    <t>Divion</t>
  </si>
  <si>
    <t>BAILLEUX</t>
  </si>
  <si>
    <t>ALEXIS</t>
  </si>
  <si>
    <t>155087Y</t>
  </si>
  <si>
    <t>SYLVAIN</t>
  </si>
  <si>
    <t>BRABANT</t>
  </si>
  <si>
    <t>171205S</t>
  </si>
  <si>
    <t>CATTEAU</t>
  </si>
  <si>
    <t>173151H</t>
  </si>
  <si>
    <t>DEMARLE</t>
  </si>
  <si>
    <t>ELOISE</t>
  </si>
  <si>
    <t>171897V</t>
  </si>
  <si>
    <t>ANDY</t>
  </si>
  <si>
    <t>157863Q</t>
  </si>
  <si>
    <t>GRADEL</t>
  </si>
  <si>
    <t>168292B</t>
  </si>
  <si>
    <t>GRUDA</t>
  </si>
  <si>
    <t>174031P</t>
  </si>
  <si>
    <t>HIMBLOT</t>
  </si>
  <si>
    <t>LORENZO</t>
  </si>
  <si>
    <t>171906E</t>
  </si>
  <si>
    <t>JOUINOT</t>
  </si>
  <si>
    <t>ISABELLE</t>
  </si>
  <si>
    <t>171953F</t>
  </si>
  <si>
    <t>175759S</t>
  </si>
  <si>
    <t>LHOMME</t>
  </si>
  <si>
    <t>160905X</t>
  </si>
  <si>
    <t>LIETARD</t>
  </si>
  <si>
    <t>173591L</t>
  </si>
  <si>
    <t>MALO</t>
  </si>
  <si>
    <t>174621F</t>
  </si>
  <si>
    <t>PONTLEVOY</t>
  </si>
  <si>
    <t>171358J</t>
  </si>
  <si>
    <t>ROSSI</t>
  </si>
  <si>
    <t>XAVIER</t>
  </si>
  <si>
    <t>174622G</t>
  </si>
  <si>
    <t>SZYLAR</t>
  </si>
  <si>
    <t>171895S</t>
  </si>
  <si>
    <t>TROVATI</t>
  </si>
  <si>
    <t>LOIC</t>
  </si>
  <si>
    <t>171896T</t>
  </si>
  <si>
    <t>GENTILE</t>
  </si>
  <si>
    <t>WALTER</t>
  </si>
  <si>
    <t>017171L</t>
  </si>
  <si>
    <t>020725D</t>
  </si>
  <si>
    <t>STEINMETZ</t>
  </si>
  <si>
    <t>163290P</t>
  </si>
  <si>
    <t>SAMUEL</t>
  </si>
  <si>
    <t>THEO</t>
  </si>
  <si>
    <t>DESREUMAUX</t>
  </si>
  <si>
    <t>016981D</t>
  </si>
  <si>
    <t>LETALLE</t>
  </si>
  <si>
    <t>123709B</t>
  </si>
  <si>
    <t>MILAZZO</t>
  </si>
  <si>
    <t>CALOGERO</t>
  </si>
  <si>
    <t>174305M</t>
  </si>
  <si>
    <t>DANY</t>
  </si>
  <si>
    <t>016760Q</t>
  </si>
  <si>
    <t>FRANCINE</t>
  </si>
  <si>
    <t>133115V</t>
  </si>
  <si>
    <t>CORBUSIE</t>
  </si>
  <si>
    <t>175117V</t>
  </si>
  <si>
    <t>FLORENT</t>
  </si>
  <si>
    <t>016852E</t>
  </si>
  <si>
    <t>EDDIE</t>
  </si>
  <si>
    <t>145206W</t>
  </si>
  <si>
    <t>VANHACK</t>
  </si>
  <si>
    <t>139591X</t>
  </si>
  <si>
    <t>VASSALLE</t>
  </si>
  <si>
    <t>117746S</t>
  </si>
  <si>
    <t>TILLIETTE</t>
  </si>
  <si>
    <t>174068E</t>
  </si>
  <si>
    <t>129334K</t>
  </si>
  <si>
    <t>SHENDY</t>
  </si>
  <si>
    <t>173569M</t>
  </si>
  <si>
    <t>171827T</t>
  </si>
  <si>
    <t>QUENTIN</t>
  </si>
  <si>
    <t>175077B</t>
  </si>
  <si>
    <t>MOSSE</t>
  </si>
  <si>
    <t>174166L</t>
  </si>
  <si>
    <t>DANNY</t>
  </si>
  <si>
    <t>151977S</t>
  </si>
  <si>
    <t>175246K</t>
  </si>
  <si>
    <t>DEMARTHE</t>
  </si>
  <si>
    <t>174704W</t>
  </si>
  <si>
    <t>172567Y</t>
  </si>
  <si>
    <t>DUFAY</t>
  </si>
  <si>
    <t>121385R</t>
  </si>
  <si>
    <t>GWIZDALA</t>
  </si>
  <si>
    <t>138336Q</t>
  </si>
  <si>
    <t>Clubs</t>
  </si>
  <si>
    <t>LES NOMS DOIVENT TOUJOURS ETRE DANS L'ORDRE ALPHABETIQUE
(sélectionner les lignes complètes en cliquant sur le chiffre de la ligne)</t>
  </si>
  <si>
    <t>Num de ligne</t>
  </si>
  <si>
    <t>Recherche</t>
  </si>
  <si>
    <t>Liste num</t>
  </si>
  <si>
    <t>Recherche
Joueurs</t>
  </si>
  <si>
    <t>&lt;== Insérer les premières lettres de votre recherche</t>
  </si>
  <si>
    <t>Les résultats doivent être également saisis sur https://www.telemat.org/FFBI/sif/</t>
  </si>
  <si>
    <t xml:space="preserve">  </t>
  </si>
  <si>
    <t>Fouquières 1</t>
  </si>
  <si>
    <t>Fouquières 2</t>
  </si>
  <si>
    <t>DELSOL</t>
  </si>
  <si>
    <t>101150K</t>
  </si>
  <si>
    <t>RAUX</t>
  </si>
  <si>
    <t>ARAMINI</t>
  </si>
  <si>
    <t>SALVATORE</t>
  </si>
  <si>
    <t>176849C</t>
  </si>
  <si>
    <t>BENS</t>
  </si>
  <si>
    <t>MATHIEU</t>
  </si>
  <si>
    <t>168853L</t>
  </si>
  <si>
    <t>BERRIER</t>
  </si>
  <si>
    <t>177234W</t>
  </si>
  <si>
    <t>BLANCKAERT</t>
  </si>
  <si>
    <t>178200W</t>
  </si>
  <si>
    <t>BON</t>
  </si>
  <si>
    <t>017044O</t>
  </si>
  <si>
    <t>BRASSEUR</t>
  </si>
  <si>
    <t>176867X</t>
  </si>
  <si>
    <t>CALLEWAERT</t>
  </si>
  <si>
    <t>MATHEO</t>
  </si>
  <si>
    <t>CAPRON</t>
  </si>
  <si>
    <t>176851E</t>
  </si>
  <si>
    <t>176852F</t>
  </si>
  <si>
    <t>176853G</t>
  </si>
  <si>
    <t>105372U</t>
  </si>
  <si>
    <t>CRISSOVELONIS</t>
  </si>
  <si>
    <t>178155X</t>
  </si>
  <si>
    <t>DARDENNE</t>
  </si>
  <si>
    <t>177040K</t>
  </si>
  <si>
    <t>DE RONNE</t>
  </si>
  <si>
    <t>ERIC</t>
  </si>
  <si>
    <t>109157J</t>
  </si>
  <si>
    <t>DEBAETS</t>
  </si>
  <si>
    <t>176235K</t>
  </si>
  <si>
    <t>DECLETY</t>
  </si>
  <si>
    <t>ILAN</t>
  </si>
  <si>
    <t>177214Z</t>
  </si>
  <si>
    <t>DELAPLACE</t>
  </si>
  <si>
    <t>177210V</t>
  </si>
  <si>
    <t>DELOHEN</t>
  </si>
  <si>
    <t>127667H</t>
  </si>
  <si>
    <t>DERYCKE</t>
  </si>
  <si>
    <t>THIERRY</t>
  </si>
  <si>
    <t>176854H</t>
  </si>
  <si>
    <t>DESCAMPS</t>
  </si>
  <si>
    <t>177825N</t>
  </si>
  <si>
    <t>DESCHACHT</t>
  </si>
  <si>
    <t>177086K</t>
  </si>
  <si>
    <t>DIEVART</t>
  </si>
  <si>
    <t>GREGORY</t>
  </si>
  <si>
    <t>176836N</t>
  </si>
  <si>
    <t>DILLY</t>
  </si>
  <si>
    <t>176051K</t>
  </si>
  <si>
    <t>DUFRENNE</t>
  </si>
  <si>
    <t>127745H</t>
  </si>
  <si>
    <t>DUPONT</t>
  </si>
  <si>
    <t>178264Q</t>
  </si>
  <si>
    <t>MIGUEL</t>
  </si>
  <si>
    <t>133044C</t>
  </si>
  <si>
    <t>LYLOO</t>
  </si>
  <si>
    <t>177902X</t>
  </si>
  <si>
    <t>GORZELSKI</t>
  </si>
  <si>
    <t>017024U</t>
  </si>
  <si>
    <t>HENNE</t>
  </si>
  <si>
    <t>126830C</t>
  </si>
  <si>
    <t>176855J</t>
  </si>
  <si>
    <t>LANCRY</t>
  </si>
  <si>
    <t>159217M</t>
  </si>
  <si>
    <t>177209T</t>
  </si>
  <si>
    <t>121391X</t>
  </si>
  <si>
    <t>LEROUX</t>
  </si>
  <si>
    <t>VALENTIN</t>
  </si>
  <si>
    <t>176856K</t>
  </si>
  <si>
    <t>MEHIDI</t>
  </si>
  <si>
    <t>TIJANI</t>
  </si>
  <si>
    <t>177342N</t>
  </si>
  <si>
    <t>MORIEUX</t>
  </si>
  <si>
    <t>155656R</t>
  </si>
  <si>
    <t>MUCCIANTE</t>
  </si>
  <si>
    <t>JOHAN</t>
  </si>
  <si>
    <t>177024S</t>
  </si>
  <si>
    <t>MURZIN</t>
  </si>
  <si>
    <t>MATTHIAS</t>
  </si>
  <si>
    <t>PERIN</t>
  </si>
  <si>
    <t>159092B</t>
  </si>
  <si>
    <t>PICQUET</t>
  </si>
  <si>
    <t>176944F</t>
  </si>
  <si>
    <t>PIRLET</t>
  </si>
  <si>
    <t>VICTOR</t>
  </si>
  <si>
    <t>157857J</t>
  </si>
  <si>
    <t>PONCHANT</t>
  </si>
  <si>
    <t>016749F</t>
  </si>
  <si>
    <t>PONSEELE</t>
  </si>
  <si>
    <t>ROMAIN</t>
  </si>
  <si>
    <t>177087L</t>
  </si>
  <si>
    <t>POPULAIRE</t>
  </si>
  <si>
    <t>GAETAN</t>
  </si>
  <si>
    <t>159093C</t>
  </si>
  <si>
    <t>MAXENCE</t>
  </si>
  <si>
    <t>148411R</t>
  </si>
  <si>
    <t>RAMETTE</t>
  </si>
  <si>
    <t>177081E</t>
  </si>
  <si>
    <t>135993N</t>
  </si>
  <si>
    <t>135994O</t>
  </si>
  <si>
    <t>RUCAR</t>
  </si>
  <si>
    <t>177106G</t>
  </si>
  <si>
    <t>RYBAK</t>
  </si>
  <si>
    <t>RAPHAEL</t>
  </si>
  <si>
    <t>162465S</t>
  </si>
  <si>
    <t>SAUVAGE</t>
  </si>
  <si>
    <t>176131X</t>
  </si>
  <si>
    <t>SAVOINI</t>
  </si>
  <si>
    <t>JEAN JOSEPH</t>
  </si>
  <si>
    <t>166393M</t>
  </si>
  <si>
    <t>ANTHONY</t>
  </si>
  <si>
    <t>176598E</t>
  </si>
  <si>
    <t>TIEFENBACH</t>
  </si>
  <si>
    <t>176011R</t>
  </si>
  <si>
    <t>178474T</t>
  </si>
  <si>
    <t>WAILLY</t>
  </si>
  <si>
    <t>171869P</t>
  </si>
  <si>
    <t>WIART</t>
  </si>
  <si>
    <t>ESTELLE</t>
  </si>
  <si>
    <t>176834L</t>
  </si>
  <si>
    <t>176837P</t>
  </si>
  <si>
    <t>WINTER</t>
  </si>
  <si>
    <t>JIMMY</t>
  </si>
  <si>
    <t>110542Q</t>
  </si>
  <si>
    <t>ROMANE</t>
  </si>
  <si>
    <t>178299D</t>
  </si>
  <si>
    <t>OCEANE</t>
  </si>
  <si>
    <t>178300E</t>
  </si>
  <si>
    <t>2023-2024</t>
  </si>
  <si>
    <t>Avion</t>
  </si>
  <si>
    <t>BRIEZ</t>
  </si>
  <si>
    <t>016964M</t>
  </si>
  <si>
    <t>Calais</t>
  </si>
  <si>
    <t>016967P</t>
  </si>
  <si>
    <t>105375X</t>
  </si>
  <si>
    <t>TOWLSON</t>
  </si>
  <si>
    <t>112768G</t>
  </si>
  <si>
    <t>MARLOT</t>
  </si>
  <si>
    <t>114109V</t>
  </si>
  <si>
    <t>LIMOUSIN</t>
  </si>
  <si>
    <t>114972A</t>
  </si>
  <si>
    <t>DAUNAY</t>
  </si>
  <si>
    <t>121407N</t>
  </si>
  <si>
    <t>LASSALLE</t>
  </si>
  <si>
    <t>121433N</t>
  </si>
  <si>
    <t>LOGEZ</t>
  </si>
  <si>
    <t>145529H</t>
  </si>
  <si>
    <t>CROIBIER</t>
  </si>
  <si>
    <t>149709C</t>
  </si>
  <si>
    <t>LOOSEN</t>
  </si>
  <si>
    <t>150872R</t>
  </si>
  <si>
    <t>HENRI</t>
  </si>
  <si>
    <t>151568Y</t>
  </si>
  <si>
    <t>VERBREGUE</t>
  </si>
  <si>
    <t>175732N</t>
  </si>
  <si>
    <t>POLLET</t>
  </si>
  <si>
    <t>179301S</t>
  </si>
  <si>
    <t>LECOMTE</t>
  </si>
  <si>
    <t>181335D</t>
  </si>
  <si>
    <t>BIDAL</t>
  </si>
  <si>
    <t>181356B</t>
  </si>
  <si>
    <t>DEREPPER</t>
  </si>
  <si>
    <t>181357C</t>
  </si>
  <si>
    <t>PARKER</t>
  </si>
  <si>
    <t>STUART</t>
  </si>
  <si>
    <t>181518C</t>
  </si>
  <si>
    <t>DELAROUZEE</t>
  </si>
  <si>
    <t>182558H</t>
  </si>
  <si>
    <t>WALLE</t>
  </si>
  <si>
    <t>MICKAEL</t>
  </si>
  <si>
    <t>182689A</t>
  </si>
  <si>
    <t>MAGNIER</t>
  </si>
  <si>
    <t>REMI</t>
  </si>
  <si>
    <t>182690B</t>
  </si>
  <si>
    <t>182762E</t>
  </si>
  <si>
    <t>RACHEL</t>
  </si>
  <si>
    <t>182763F</t>
  </si>
  <si>
    <t>LAURA</t>
  </si>
  <si>
    <t>182764G</t>
  </si>
  <si>
    <t>DELPIERRE</t>
  </si>
  <si>
    <t>GABIN</t>
  </si>
  <si>
    <t>182920B</t>
  </si>
  <si>
    <t>ASSISE</t>
  </si>
  <si>
    <t>182921C</t>
  </si>
  <si>
    <t>LETREN</t>
  </si>
  <si>
    <t>182922D</t>
  </si>
  <si>
    <t>BOIN</t>
  </si>
  <si>
    <t>182923E</t>
  </si>
  <si>
    <t>183422X</t>
  </si>
  <si>
    <t>EVAN</t>
  </si>
  <si>
    <t>183610B</t>
  </si>
  <si>
    <t>EZZINE</t>
  </si>
  <si>
    <t>AYOUB</t>
  </si>
  <si>
    <t>183619L</t>
  </si>
  <si>
    <t>GILET</t>
  </si>
  <si>
    <t>ANACLET</t>
  </si>
  <si>
    <t>183799G</t>
  </si>
  <si>
    <t>LEDENT</t>
  </si>
  <si>
    <t>016519J</t>
  </si>
  <si>
    <t>Arras</t>
  </si>
  <si>
    <t>SACLEUX</t>
  </si>
  <si>
    <t>016901B</t>
  </si>
  <si>
    <t>107588A</t>
  </si>
  <si>
    <t>DELAIRE</t>
  </si>
  <si>
    <t>152184S</t>
  </si>
  <si>
    <t>153082T</t>
  </si>
  <si>
    <t>155625H</t>
  </si>
  <si>
    <t>MORENO LOPEZ</t>
  </si>
  <si>
    <t>JOSE</t>
  </si>
  <si>
    <t>159154T</t>
  </si>
  <si>
    <t>THELLIER</t>
  </si>
  <si>
    <t>159889S</t>
  </si>
  <si>
    <t>LOHBRUNNER</t>
  </si>
  <si>
    <t>162192W</t>
  </si>
  <si>
    <t>163530A</t>
  </si>
  <si>
    <t>COELHO</t>
  </si>
  <si>
    <t>168807L</t>
  </si>
  <si>
    <t>175293L</t>
  </si>
  <si>
    <t>HANSCOTTE</t>
  </si>
  <si>
    <t>PIERRE HENRI</t>
  </si>
  <si>
    <t>175537B</t>
  </si>
  <si>
    <t>AFANKOUS</t>
  </si>
  <si>
    <t>SANDRY</t>
  </si>
  <si>
    <t>176063Y</t>
  </si>
  <si>
    <t>DUBART</t>
  </si>
  <si>
    <t>177405G</t>
  </si>
  <si>
    <t>CHIVE</t>
  </si>
  <si>
    <t>EMMANUEL</t>
  </si>
  <si>
    <t>178003G</t>
  </si>
  <si>
    <t>SARRAZYN</t>
  </si>
  <si>
    <t>GABRIEL</t>
  </si>
  <si>
    <t>178961Y</t>
  </si>
  <si>
    <t>178962Z</t>
  </si>
  <si>
    <t>DHAINAUT</t>
  </si>
  <si>
    <t>ALLAN</t>
  </si>
  <si>
    <t>179209S</t>
  </si>
  <si>
    <t>RUBEN</t>
  </si>
  <si>
    <t>179783R</t>
  </si>
  <si>
    <t>DUHEN</t>
  </si>
  <si>
    <t>180304H</t>
  </si>
  <si>
    <t>BANACH</t>
  </si>
  <si>
    <t>JEROME</t>
  </si>
  <si>
    <t>181458M</t>
  </si>
  <si>
    <t>DA SILVA</t>
  </si>
  <si>
    <t>181461Q</t>
  </si>
  <si>
    <t>181465V</t>
  </si>
  <si>
    <t>HAVET</t>
  </si>
  <si>
    <t>181560Y</t>
  </si>
  <si>
    <t>181686K</t>
  </si>
  <si>
    <t>181712N</t>
  </si>
  <si>
    <t>NOVELLI</t>
  </si>
  <si>
    <t>HARRY</t>
  </si>
  <si>
    <t>181818D</t>
  </si>
  <si>
    <t>LEGER</t>
  </si>
  <si>
    <t>182700M</t>
  </si>
  <si>
    <t>DEBUIRE</t>
  </si>
  <si>
    <t>182726Q</t>
  </si>
  <si>
    <t>FOURY</t>
  </si>
  <si>
    <t>183673V</t>
  </si>
  <si>
    <t>FAUGLOIRE</t>
  </si>
  <si>
    <t>183899Q</t>
  </si>
  <si>
    <t>JEANTET</t>
  </si>
  <si>
    <t>ARTHUR</t>
  </si>
  <si>
    <t>184184A</t>
  </si>
  <si>
    <t>HAY</t>
  </si>
  <si>
    <t>016974W</t>
  </si>
  <si>
    <t>GAJDZINSKI</t>
  </si>
  <si>
    <t>017081Z</t>
  </si>
  <si>
    <t>CARDON</t>
  </si>
  <si>
    <t>MANUEL</t>
  </si>
  <si>
    <t>181307Y</t>
  </si>
  <si>
    <t>LASVAUX</t>
  </si>
  <si>
    <t>JACKY</t>
  </si>
  <si>
    <t>016571J</t>
  </si>
  <si>
    <t>VERHAEGHE</t>
  </si>
  <si>
    <t>TIMEO</t>
  </si>
  <si>
    <t>166260S</t>
  </si>
  <si>
    <t>CAULIN</t>
  </si>
  <si>
    <t>174618C</t>
  </si>
  <si>
    <t>JULIETTE</t>
  </si>
  <si>
    <t>174663B</t>
  </si>
  <si>
    <t>ANAELLE</t>
  </si>
  <si>
    <t>174745Q</t>
  </si>
  <si>
    <t>LOUANN</t>
  </si>
  <si>
    <t>174746R</t>
  </si>
  <si>
    <t>SYLVIE</t>
  </si>
  <si>
    <t>175002V</t>
  </si>
  <si>
    <t>GLAUBERT</t>
  </si>
  <si>
    <t>ADAME</t>
  </si>
  <si>
    <t>182677M</t>
  </si>
  <si>
    <t>BRUNEL</t>
  </si>
  <si>
    <t>NOLAN</t>
  </si>
  <si>
    <t>182678N</t>
  </si>
  <si>
    <t>LE ROUX</t>
  </si>
  <si>
    <t>182679P</t>
  </si>
  <si>
    <t>182900E</t>
  </si>
  <si>
    <t>SUMA</t>
  </si>
  <si>
    <t>183174C</t>
  </si>
  <si>
    <t>HUGO</t>
  </si>
  <si>
    <t>183175D</t>
  </si>
  <si>
    <t>KLUGA</t>
  </si>
  <si>
    <t>183588C</t>
  </si>
  <si>
    <t>TROJANOWSKI</t>
  </si>
  <si>
    <t>183589D</t>
  </si>
  <si>
    <t>WARLOUZET</t>
  </si>
  <si>
    <t>MILAN</t>
  </si>
  <si>
    <t>184513H</t>
  </si>
  <si>
    <t>BALLET</t>
  </si>
  <si>
    <t>016833L</t>
  </si>
  <si>
    <t>MORTELECQUE</t>
  </si>
  <si>
    <t>182216L</t>
  </si>
  <si>
    <t>Cucq</t>
  </si>
  <si>
    <t>TROUART</t>
  </si>
  <si>
    <t>130178W</t>
  </si>
  <si>
    <t>145203T</t>
  </si>
  <si>
    <t>155058R</t>
  </si>
  <si>
    <t>LION</t>
  </si>
  <si>
    <t>159446L</t>
  </si>
  <si>
    <t>BAUDE</t>
  </si>
  <si>
    <t>170925N</t>
  </si>
  <si>
    <t>PASBECQ</t>
  </si>
  <si>
    <t>173522L</t>
  </si>
  <si>
    <t>CASTELAIN</t>
  </si>
  <si>
    <t>174373L</t>
  </si>
  <si>
    <t>MAEL</t>
  </si>
  <si>
    <t>NORMAND</t>
  </si>
  <si>
    <t>178914X</t>
  </si>
  <si>
    <t>DECRIEM</t>
  </si>
  <si>
    <t>179798H</t>
  </si>
  <si>
    <t>179800K</t>
  </si>
  <si>
    <t>LAMARCHE</t>
  </si>
  <si>
    <t>179801L</t>
  </si>
  <si>
    <t>DEVEY</t>
  </si>
  <si>
    <t>179808T</t>
  </si>
  <si>
    <t>JULES</t>
  </si>
  <si>
    <t>180048E</t>
  </si>
  <si>
    <t>180156X</t>
  </si>
  <si>
    <t>VERONIQUE</t>
  </si>
  <si>
    <t>180260K</t>
  </si>
  <si>
    <t>BAUDUIN</t>
  </si>
  <si>
    <t>180303G</t>
  </si>
  <si>
    <t>LEGENDRE</t>
  </si>
  <si>
    <t>180794Q</t>
  </si>
  <si>
    <t>SILVAIN</t>
  </si>
  <si>
    <t>181361G</t>
  </si>
  <si>
    <t>COUILLAULT</t>
  </si>
  <si>
    <t>181563B</t>
  </si>
  <si>
    <t>LEBBE</t>
  </si>
  <si>
    <t>ANITA</t>
  </si>
  <si>
    <t>181564C</t>
  </si>
  <si>
    <t>DEGOR</t>
  </si>
  <si>
    <t>181565D</t>
  </si>
  <si>
    <t>VITTORI</t>
  </si>
  <si>
    <t>JOAKIM</t>
  </si>
  <si>
    <t>181699Z</t>
  </si>
  <si>
    <t>DELILEZ</t>
  </si>
  <si>
    <t>JONATHAN</t>
  </si>
  <si>
    <t>181795D</t>
  </si>
  <si>
    <t>EDEN</t>
  </si>
  <si>
    <t>181796E</t>
  </si>
  <si>
    <t>LEONIE</t>
  </si>
  <si>
    <t>182421J</t>
  </si>
  <si>
    <t>JADE</t>
  </si>
  <si>
    <t>182422K</t>
  </si>
  <si>
    <t>PROCUREUR</t>
  </si>
  <si>
    <t>183162P</t>
  </si>
  <si>
    <t>DEJANS</t>
  </si>
  <si>
    <t>YVES</t>
  </si>
  <si>
    <t>183293G</t>
  </si>
  <si>
    <t>MAILLARD</t>
  </si>
  <si>
    <t>184280E</t>
  </si>
  <si>
    <t>GONNOT</t>
  </si>
  <si>
    <t>184418E</t>
  </si>
  <si>
    <t>TIZON GOMEZ</t>
  </si>
  <si>
    <t>YOALI</t>
  </si>
  <si>
    <t>184445J</t>
  </si>
  <si>
    <t>185029T</t>
  </si>
  <si>
    <t>Wimille</t>
  </si>
  <si>
    <t>BOURGAIN</t>
  </si>
  <si>
    <t>017077V</t>
  </si>
  <si>
    <t>JONIOT</t>
  </si>
  <si>
    <t>CHRISTEL</t>
  </si>
  <si>
    <t>182097G</t>
  </si>
  <si>
    <t>MARTIAL</t>
  </si>
  <si>
    <t>182098H</t>
  </si>
  <si>
    <t>CORNU</t>
  </si>
  <si>
    <t>182099J</t>
  </si>
  <si>
    <t>017180U</t>
  </si>
  <si>
    <t>LEO</t>
  </si>
  <si>
    <t>135996Q</t>
  </si>
  <si>
    <t>145214E</t>
  </si>
  <si>
    <t>MARCHE</t>
  </si>
  <si>
    <t>NORMAN</t>
  </si>
  <si>
    <t>151853H</t>
  </si>
  <si>
    <t>PAUWELS</t>
  </si>
  <si>
    <t>155728V</t>
  </si>
  <si>
    <t>CUISINIER</t>
  </si>
  <si>
    <t>GARRY</t>
  </si>
  <si>
    <t>155729W</t>
  </si>
  <si>
    <t>JAUBERT</t>
  </si>
  <si>
    <t>157870Y</t>
  </si>
  <si>
    <t>VERDOUCQ</t>
  </si>
  <si>
    <t>159299B</t>
  </si>
  <si>
    <t>CAILLAUX</t>
  </si>
  <si>
    <t>161427P</t>
  </si>
  <si>
    <t>168854M</t>
  </si>
  <si>
    <t>LUCZAK</t>
  </si>
  <si>
    <t>168855N</t>
  </si>
  <si>
    <t>174328M</t>
  </si>
  <si>
    <t>POULAIN</t>
  </si>
  <si>
    <t>179980F</t>
  </si>
  <si>
    <t>GRIVON</t>
  </si>
  <si>
    <t>SILVIO</t>
  </si>
  <si>
    <t>181608A</t>
  </si>
  <si>
    <t>DE RUDDER</t>
  </si>
  <si>
    <t>181609B</t>
  </si>
  <si>
    <t>DAMIEN</t>
  </si>
  <si>
    <t>181610C</t>
  </si>
  <si>
    <t>SERGENT</t>
  </si>
  <si>
    <t>181611D</t>
  </si>
  <si>
    <t>Fouquières</t>
  </si>
  <si>
    <t>LAOUR</t>
  </si>
  <si>
    <t>106344E</t>
  </si>
  <si>
    <t>WATTELET</t>
  </si>
  <si>
    <t>MAURICE</t>
  </si>
  <si>
    <t>112744I</t>
  </si>
  <si>
    <t>COUTAGNE</t>
  </si>
  <si>
    <t>118409F</t>
  </si>
  <si>
    <t>MARLIERE</t>
  </si>
  <si>
    <t>JOHNNY</t>
  </si>
  <si>
    <t>138346A</t>
  </si>
  <si>
    <t>VANBESELAERE</t>
  </si>
  <si>
    <t>171772J</t>
  </si>
  <si>
    <t>BENHADDOUCHE</t>
  </si>
  <si>
    <t>AHMED</t>
  </si>
  <si>
    <t>175684L</t>
  </si>
  <si>
    <t>179215Z</t>
  </si>
  <si>
    <t>DUBUS</t>
  </si>
  <si>
    <t>JASON</t>
  </si>
  <si>
    <t>181337F</t>
  </si>
  <si>
    <t>ABOUTABATE</t>
  </si>
  <si>
    <t>MOHAMED</t>
  </si>
  <si>
    <t>181748C</t>
  </si>
  <si>
    <t>DUCATEZ</t>
  </si>
  <si>
    <t>181806Q</t>
  </si>
  <si>
    <t>DUTILLEUL</t>
  </si>
  <si>
    <t>OPHELIE</t>
  </si>
  <si>
    <t>182243Q</t>
  </si>
  <si>
    <t>FLANQUART MAYEUF</t>
  </si>
  <si>
    <t>MATHYS</t>
  </si>
  <si>
    <t>182405R</t>
  </si>
  <si>
    <t>TASSINE</t>
  </si>
  <si>
    <t>182526Y</t>
  </si>
  <si>
    <t>DUCAMP</t>
  </si>
  <si>
    <t>JOCELYNE</t>
  </si>
  <si>
    <t>182856G</t>
  </si>
  <si>
    <t>NOEVAN</t>
  </si>
  <si>
    <t>182949H</t>
  </si>
  <si>
    <t>AILYNA</t>
  </si>
  <si>
    <t>183727D</t>
  </si>
  <si>
    <t>SALTER</t>
  </si>
  <si>
    <t>TOM</t>
  </si>
  <si>
    <t>184531C</t>
  </si>
  <si>
    <t>SALAMON</t>
  </si>
  <si>
    <t>FRANK</t>
  </si>
  <si>
    <t>184538K</t>
  </si>
  <si>
    <t>PILLAIN</t>
  </si>
  <si>
    <t>CEDRIC</t>
  </si>
  <si>
    <t>184545S</t>
  </si>
  <si>
    <t>Outreau</t>
  </si>
  <si>
    <t>FOUQUIER</t>
  </si>
  <si>
    <t>PAUL</t>
  </si>
  <si>
    <t>136454G</t>
  </si>
  <si>
    <t>PAPIN</t>
  </si>
  <si>
    <t>181320M</t>
  </si>
  <si>
    <t>LE ROLLAND</t>
  </si>
  <si>
    <t>181321N</t>
  </si>
  <si>
    <t>182185C</t>
  </si>
  <si>
    <t>183507P</t>
  </si>
  <si>
    <t>LEGAGNEUR</t>
  </si>
  <si>
    <t>183800H</t>
  </si>
  <si>
    <t>184300B</t>
  </si>
  <si>
    <t>016543H</t>
  </si>
  <si>
    <t>Courrières</t>
  </si>
  <si>
    <t>Le Touquet</t>
  </si>
  <si>
    <t>SVIGA</t>
  </si>
  <si>
    <t>134153T</t>
  </si>
  <si>
    <t>REGNEAULT</t>
  </si>
  <si>
    <t>144416M</t>
  </si>
  <si>
    <t>LOBRY</t>
  </si>
  <si>
    <t>158228M</t>
  </si>
  <si>
    <t>CLARYS</t>
  </si>
  <si>
    <t>179638J</t>
  </si>
  <si>
    <t>ALONSO</t>
  </si>
  <si>
    <t>182633P</t>
  </si>
  <si>
    <t>ARNOUX</t>
  </si>
  <si>
    <t>182818Q</t>
  </si>
  <si>
    <t>SUEUR</t>
  </si>
  <si>
    <t>182965A</t>
  </si>
  <si>
    <t>JENARD</t>
  </si>
  <si>
    <t>183926V</t>
  </si>
  <si>
    <t>CARUSO</t>
  </si>
  <si>
    <t>CARMELO</t>
  </si>
  <si>
    <t>184401L</t>
  </si>
  <si>
    <t>PATIN</t>
  </si>
  <si>
    <t>184444H</t>
  </si>
  <si>
    <t>Wizernes</t>
  </si>
  <si>
    <t>EMMA</t>
  </si>
  <si>
    <t>180635S</t>
  </si>
  <si>
    <t>MARIE LAURE</t>
  </si>
  <si>
    <t>182559J</t>
  </si>
  <si>
    <t>DELVILE</t>
  </si>
  <si>
    <t>ELODIE</t>
  </si>
  <si>
    <t>182571X</t>
  </si>
  <si>
    <t>VIDAL</t>
  </si>
  <si>
    <t>MELISSA</t>
  </si>
  <si>
    <t>183499F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</si>
</sst>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800]dddd\,\ mmmm\ dd\,\ yyyy"/>
    <numFmt numFmtId="165" formatCode=";;;"/>
    <numFmt numFmtId="166" formatCode="dd/mm/yy;@"/>
    <numFmt numFmtId="167" formatCode="0.000"/>
  </numFmts>
  <fonts count="44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u/>
      <sz val="10"/>
      <color indexed="12"/>
      <name val="Arial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sz val="12"/>
      <color indexed="10"/>
      <name val="Times New Roman"/>
      <family val="1"/>
    </font>
    <font>
      <sz val="8"/>
      <name val="Times New Roman"/>
      <family val="1"/>
    </font>
    <font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0"/>
      <color indexed="10"/>
      <name val="Times New Roman"/>
      <family val="1"/>
    </font>
    <font>
      <b/>
      <sz val="10"/>
      <name val="Arial"/>
      <family val="2"/>
    </font>
    <font>
      <u/>
      <sz val="10"/>
      <name val="Times New Roman"/>
      <family val="1"/>
    </font>
    <font>
      <b/>
      <u/>
      <sz val="14"/>
      <name val="Times New Roman"/>
      <family val="1"/>
    </font>
    <font>
      <sz val="8"/>
      <name val="Arial"/>
      <family val="2"/>
    </font>
    <font>
      <b/>
      <sz val="20"/>
      <name val="Times New Roman"/>
      <family val="1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4"/>
      <color theme="0"/>
      <name val="Arial"/>
      <family val="2"/>
    </font>
    <font>
      <b/>
      <sz val="18"/>
      <color theme="0"/>
      <name val="Arial"/>
      <family val="2"/>
    </font>
    <font>
      <b/>
      <i/>
      <u val="double"/>
      <sz val="14"/>
      <name val="Times New Roman"/>
      <family val="1"/>
    </font>
    <font>
      <i/>
      <sz val="12"/>
      <color rgb="FFFFFF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indexed="64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0" borderId="1" applyNumberFormat="0" applyAlignment="0" applyProtection="0"/>
    <xf numFmtId="0" fontId="6" fillId="0" borderId="2" applyNumberFormat="0" applyFill="0" applyAlignment="0" applyProtection="0"/>
    <xf numFmtId="0" fontId="7" fillId="7" borderId="1" applyNumberFormat="0" applyAlignment="0" applyProtection="0"/>
    <xf numFmtId="0" fontId="8" fillId="3" borderId="0" applyNumberFormat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0" fillId="21" borderId="0" applyNumberFormat="0" applyBorder="0" applyAlignment="0" applyProtection="0"/>
    <xf numFmtId="9" fontId="1" fillId="0" borderId="0" applyFont="0" applyFill="0" applyBorder="0" applyAlignment="0" applyProtection="0"/>
    <xf numFmtId="0" fontId="11" fillId="4" borderId="0" applyNumberFormat="0" applyBorder="0" applyAlignment="0" applyProtection="0"/>
    <xf numFmtId="0" fontId="12" fillId="20" borderId="3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9" fillId="22" borderId="8" applyNumberFormat="0" applyAlignment="0" applyProtection="0"/>
  </cellStyleXfs>
  <cellXfs count="166">
    <xf numFmtId="0" fontId="0" fillId="0" borderId="0" xfId="0"/>
    <xf numFmtId="0" fontId="0" fillId="0" borderId="0" xfId="0" applyAlignment="1">
      <alignment horizontal="center"/>
    </xf>
    <xf numFmtId="0" fontId="20" fillId="0" borderId="9" xfId="0" applyFont="1" applyBorder="1" applyAlignment="1">
      <alignment horizontal="center"/>
    </xf>
    <xf numFmtId="0" fontId="33" fillId="26" borderId="10" xfId="30" applyFont="1" applyFill="1" applyBorder="1" applyAlignment="1" applyProtection="1">
      <alignment horizontal="center"/>
    </xf>
    <xf numFmtId="0" fontId="33" fillId="26" borderId="11" xfId="30" applyFont="1" applyFill="1" applyBorder="1" applyAlignment="1" applyProtection="1">
      <alignment horizontal="center"/>
    </xf>
    <xf numFmtId="0" fontId="33" fillId="24" borderId="0" xfId="30" applyFont="1" applyFill="1" applyBorder="1" applyAlignment="1" applyProtection="1">
      <alignment horizontal="left"/>
    </xf>
    <xf numFmtId="0" fontId="20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2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37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0" fillId="0" borderId="0" xfId="0" applyFont="1" applyAlignment="1">
      <alignment wrapText="1"/>
    </xf>
    <xf numFmtId="0" fontId="23" fillId="0" borderId="0" xfId="0" applyFont="1"/>
    <xf numFmtId="0" fontId="23" fillId="0" borderId="0" xfId="0" applyFont="1" applyAlignment="1">
      <alignment horizontal="right"/>
    </xf>
    <xf numFmtId="0" fontId="23" fillId="0" borderId="12" xfId="0" applyFont="1" applyBorder="1"/>
    <xf numFmtId="0" fontId="23" fillId="0" borderId="13" xfId="0" applyFont="1" applyBorder="1"/>
    <xf numFmtId="0" fontId="20" fillId="0" borderId="14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9" fontId="28" fillId="0" borderId="16" xfId="32" applyFont="1" applyBorder="1" applyAlignment="1" applyProtection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/>
    <xf numFmtId="0" fontId="31" fillId="0" borderId="19" xfId="0" applyFont="1" applyBorder="1"/>
    <xf numFmtId="0" fontId="25" fillId="0" borderId="20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23" fillId="0" borderId="21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0" fillId="0" borderId="22" xfId="0" applyFont="1" applyBorder="1"/>
    <xf numFmtId="0" fontId="32" fillId="0" borderId="23" xfId="0" applyFont="1" applyBorder="1" applyAlignment="1">
      <alignment horizontal="center"/>
    </xf>
    <xf numFmtId="0" fontId="32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26" borderId="10" xfId="0" applyFont="1" applyFill="1" applyBorder="1"/>
    <xf numFmtId="0" fontId="20" fillId="26" borderId="10" xfId="0" applyFont="1" applyFill="1" applyBorder="1" applyAlignment="1">
      <alignment horizontal="left"/>
    </xf>
    <xf numFmtId="0" fontId="30" fillId="26" borderId="10" xfId="0" applyFont="1" applyFill="1" applyBorder="1" applyAlignment="1">
      <alignment horizontal="center"/>
    </xf>
    <xf numFmtId="0" fontId="30" fillId="26" borderId="24" xfId="0" applyFont="1" applyFill="1" applyBorder="1" applyAlignment="1">
      <alignment horizontal="center"/>
    </xf>
    <xf numFmtId="0" fontId="20" fillId="26" borderId="0" xfId="0" applyFont="1" applyFill="1"/>
    <xf numFmtId="0" fontId="20" fillId="26" borderId="25" xfId="0" quotePrefix="1" applyFont="1" applyFill="1" applyBorder="1"/>
    <xf numFmtId="0" fontId="34" fillId="26" borderId="11" xfId="0" applyFont="1" applyFill="1" applyBorder="1"/>
    <xf numFmtId="0" fontId="20" fillId="26" borderId="11" xfId="0" applyFont="1" applyFill="1" applyBorder="1"/>
    <xf numFmtId="0" fontId="0" fillId="26" borderId="26" xfId="0" applyFill="1" applyBorder="1" applyAlignment="1">
      <alignment horizontal="center"/>
    </xf>
    <xf numFmtId="0" fontId="35" fillId="0" borderId="0" xfId="0" applyFont="1" applyAlignment="1">
      <alignment horizontal="center"/>
    </xf>
    <xf numFmtId="0" fontId="30" fillId="23" borderId="0" xfId="0" applyFont="1" applyFill="1"/>
    <xf numFmtId="0" fontId="20" fillId="25" borderId="0" xfId="0" applyFont="1" applyFill="1"/>
    <xf numFmtId="0" fontId="20" fillId="0" borderId="27" xfId="0" applyFont="1" applyBorder="1" applyAlignment="1">
      <alignment horizontal="center"/>
    </xf>
    <xf numFmtId="0" fontId="20" fillId="26" borderId="28" xfId="0" applyFont="1" applyFill="1" applyBorder="1"/>
    <xf numFmtId="0" fontId="20" fillId="26" borderId="19" xfId="0" applyFont="1" applyFill="1" applyBorder="1"/>
    <xf numFmtId="0" fontId="20" fillId="26" borderId="29" xfId="0" applyFont="1" applyFill="1" applyBorder="1"/>
    <xf numFmtId="0" fontId="20" fillId="26" borderId="30" xfId="0" quotePrefix="1" applyFont="1" applyFill="1" applyBorder="1"/>
    <xf numFmtId="0" fontId="20" fillId="26" borderId="31" xfId="0" applyFont="1" applyFill="1" applyBorder="1"/>
    <xf numFmtId="0" fontId="20" fillId="26" borderId="32" xfId="0" quotePrefix="1" applyFont="1" applyFill="1" applyBorder="1"/>
    <xf numFmtId="0" fontId="20" fillId="26" borderId="22" xfId="0" applyFont="1" applyFill="1" applyBorder="1"/>
    <xf numFmtId="0" fontId="20" fillId="26" borderId="33" xfId="0" applyFont="1" applyFill="1" applyBorder="1"/>
    <xf numFmtId="0" fontId="20" fillId="0" borderId="30" xfId="0" applyFont="1" applyBorder="1"/>
    <xf numFmtId="0" fontId="0" fillId="0" borderId="9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27" borderId="9" xfId="0" applyFont="1" applyFill="1" applyBorder="1" applyAlignment="1">
      <alignment horizontal="center" vertical="center"/>
    </xf>
    <xf numFmtId="0" fontId="29" fillId="0" borderId="9" xfId="0" applyFont="1" applyBorder="1" applyAlignment="1">
      <alignment horizontal="center" vertical="center" shrinkToFit="1"/>
    </xf>
    <xf numFmtId="0" fontId="22" fillId="0" borderId="9" xfId="0" applyFont="1" applyBorder="1" applyAlignment="1" applyProtection="1">
      <alignment horizontal="left"/>
      <protection locked="0"/>
    </xf>
    <xf numFmtId="0" fontId="28" fillId="28" borderId="21" xfId="0" applyFont="1" applyFill="1" applyBorder="1" applyAlignment="1" applyProtection="1">
      <alignment horizontal="center" vertical="center" wrapText="1"/>
      <protection locked="0"/>
    </xf>
    <xf numFmtId="165" fontId="20" fillId="0" borderId="0" xfId="0" applyNumberFormat="1" applyFont="1"/>
    <xf numFmtId="0" fontId="20" fillId="26" borderId="11" xfId="0" applyFont="1" applyFill="1" applyBorder="1" applyAlignment="1">
      <alignment horizontal="center"/>
    </xf>
    <xf numFmtId="0" fontId="22" fillId="0" borderId="0" xfId="0" applyFont="1"/>
    <xf numFmtId="0" fontId="24" fillId="0" borderId="0" xfId="0" applyFont="1"/>
    <xf numFmtId="14" fontId="0" fillId="0" borderId="0" xfId="0" applyNumberFormat="1" applyAlignment="1">
      <alignment vertical="center"/>
    </xf>
    <xf numFmtId="14" fontId="0" fillId="0" borderId="0" xfId="0" applyNumberFormat="1"/>
    <xf numFmtId="0" fontId="28" fillId="0" borderId="14" xfId="0" applyFont="1" applyBorder="1" applyAlignment="1" applyProtection="1">
      <alignment horizontal="center" vertical="center" wrapText="1"/>
      <protection locked="0"/>
    </xf>
    <xf numFmtId="0" fontId="29" fillId="0" borderId="9" xfId="0" applyFont="1" applyBorder="1" applyAlignment="1" applyProtection="1">
      <alignment horizontal="center" vertical="center" wrapText="1"/>
      <protection locked="0"/>
    </xf>
    <xf numFmtId="166" fontId="20" fillId="0" borderId="0" xfId="0" applyNumberFormat="1" applyFont="1"/>
    <xf numFmtId="0" fontId="0" fillId="0" borderId="0" xfId="0" applyAlignment="1">
      <alignment horizontal="left"/>
    </xf>
    <xf numFmtId="167" fontId="28" fillId="0" borderId="16" xfId="0" applyNumberFormat="1" applyFont="1" applyBorder="1" applyAlignment="1">
      <alignment horizontal="center" vertical="center"/>
    </xf>
    <xf numFmtId="11" fontId="23" fillId="0" borderId="12" xfId="0" applyNumberFormat="1" applyFont="1" applyBorder="1"/>
    <xf numFmtId="0" fontId="30" fillId="26" borderId="34" xfId="0" applyFont="1" applyFill="1" applyBorder="1"/>
    <xf numFmtId="0" fontId="30" fillId="26" borderId="25" xfId="0" quotePrefix="1" applyFont="1" applyFill="1" applyBorder="1"/>
    <xf numFmtId="0" fontId="33" fillId="24" borderId="0" xfId="30" applyFont="1" applyFill="1" applyBorder="1" applyAlignment="1" applyProtection="1">
      <alignment horizontal="center"/>
    </xf>
    <xf numFmtId="0" fontId="33" fillId="28" borderId="28" xfId="30" applyFont="1" applyFill="1" applyBorder="1" applyAlignment="1" applyProtection="1">
      <alignment horizontal="left"/>
    </xf>
    <xf numFmtId="0" fontId="20" fillId="28" borderId="19" xfId="0" applyFont="1" applyFill="1" applyBorder="1" applyAlignment="1">
      <alignment horizontal="center"/>
    </xf>
    <xf numFmtId="0" fontId="33" fillId="28" borderId="32" xfId="30" applyFont="1" applyFill="1" applyBorder="1" applyAlignment="1" applyProtection="1">
      <alignment horizontal="left"/>
    </xf>
    <xf numFmtId="0" fontId="20" fillId="28" borderId="22" xfId="0" applyFont="1" applyFill="1" applyBorder="1"/>
    <xf numFmtId="0" fontId="9" fillId="26" borderId="11" xfId="30" applyFill="1" applyBorder="1" applyAlignment="1" applyProtection="1"/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33" fillId="0" borderId="0" xfId="0" applyFont="1" applyAlignment="1">
      <alignment wrapText="1"/>
    </xf>
    <xf numFmtId="165" fontId="33" fillId="0" borderId="0" xfId="0" applyNumberFormat="1" applyFont="1" applyAlignment="1">
      <alignment horizontal="center" wrapText="1"/>
    </xf>
    <xf numFmtId="0" fontId="39" fillId="30" borderId="0" xfId="0" applyFont="1" applyFill="1" applyAlignment="1">
      <alignment horizontal="left"/>
    </xf>
    <xf numFmtId="0" fontId="39" fillId="30" borderId="41" xfId="0" applyFont="1" applyFill="1" applyBorder="1"/>
    <xf numFmtId="0" fontId="39" fillId="30" borderId="41" xfId="0" applyFont="1" applyFill="1" applyBorder="1" applyAlignment="1">
      <alignment horizontal="center"/>
    </xf>
    <xf numFmtId="0" fontId="38" fillId="31" borderId="44" xfId="0" applyFont="1" applyFill="1" applyBorder="1" applyAlignment="1">
      <alignment horizontal="left" vertical="center"/>
    </xf>
    <xf numFmtId="0" fontId="38" fillId="31" borderId="45" xfId="0" applyFont="1" applyFill="1" applyBorder="1" applyAlignment="1">
      <alignment horizontal="left" vertical="center"/>
    </xf>
    <xf numFmtId="0" fontId="38" fillId="29" borderId="44" xfId="0" applyFont="1" applyFill="1" applyBorder="1" applyAlignment="1">
      <alignment horizontal="left" vertical="center"/>
    </xf>
    <xf numFmtId="0" fontId="38" fillId="29" borderId="45" xfId="0" applyFont="1" applyFill="1" applyBorder="1" applyAlignment="1">
      <alignment horizontal="left" vertical="center"/>
    </xf>
    <xf numFmtId="165" fontId="3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8" fillId="31" borderId="42" xfId="0" applyFont="1" applyFill="1" applyBorder="1" applyAlignment="1">
      <alignment horizontal="left" vertical="center"/>
    </xf>
    <xf numFmtId="0" fontId="38" fillId="31" borderId="43" xfId="0" applyFont="1" applyFill="1" applyBorder="1" applyAlignment="1">
      <alignment horizontal="left" vertical="center"/>
    </xf>
    <xf numFmtId="0" fontId="43" fillId="33" borderId="0" xfId="0" applyFont="1" applyFill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 wrapText="1"/>
    </xf>
    <xf numFmtId="0" fontId="22" fillId="28" borderId="13" xfId="0" applyFont="1" applyFill="1" applyBorder="1" applyAlignment="1" applyProtection="1">
      <alignment horizontal="center"/>
      <protection locked="0"/>
    </xf>
    <xf numFmtId="0" fontId="22" fillId="28" borderId="35" xfId="0" applyFont="1" applyFill="1" applyBorder="1" applyAlignment="1" applyProtection="1">
      <alignment horizontal="center"/>
      <protection locked="0"/>
    </xf>
    <xf numFmtId="0" fontId="23" fillId="0" borderId="36" xfId="0" applyFont="1" applyBorder="1" applyAlignment="1">
      <alignment horizontal="center"/>
    </xf>
    <xf numFmtId="0" fontId="23" fillId="0" borderId="37" xfId="0" applyFont="1" applyBorder="1" applyAlignment="1">
      <alignment horizontal="center"/>
    </xf>
    <xf numFmtId="0" fontId="29" fillId="0" borderId="38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8" fillId="0" borderId="9" xfId="0" applyFont="1" applyBorder="1" applyAlignment="1" applyProtection="1">
      <alignment horizontal="center" vertical="center"/>
      <protection locked="0"/>
    </xf>
    <xf numFmtId="0" fontId="30" fillId="0" borderId="36" xfId="0" applyFont="1" applyBorder="1" applyAlignment="1">
      <alignment horizontal="center"/>
    </xf>
    <xf numFmtId="0" fontId="30" fillId="0" borderId="39" xfId="0" applyFont="1" applyBorder="1" applyAlignment="1">
      <alignment horizontal="center"/>
    </xf>
    <xf numFmtId="0" fontId="30" fillId="0" borderId="37" xfId="0" applyFont="1" applyBorder="1" applyAlignment="1">
      <alignment horizontal="center"/>
    </xf>
    <xf numFmtId="9" fontId="28" fillId="0" borderId="9" xfId="32" applyFont="1" applyBorder="1" applyAlignment="1" applyProtection="1">
      <alignment horizontal="center" vertical="center"/>
    </xf>
    <xf numFmtId="0" fontId="28" fillId="0" borderId="15" xfId="0" applyFont="1" applyBorder="1" applyAlignment="1">
      <alignment horizontal="center" vertical="center"/>
    </xf>
    <xf numFmtId="167" fontId="28" fillId="0" borderId="20" xfId="0" applyNumberFormat="1" applyFont="1" applyBorder="1" applyAlignment="1">
      <alignment horizontal="center" vertical="center"/>
    </xf>
    <xf numFmtId="167" fontId="28" fillId="0" borderId="23" xfId="0" applyNumberFormat="1" applyFont="1" applyBorder="1" applyAlignment="1">
      <alignment horizontal="center" vertical="center"/>
    </xf>
    <xf numFmtId="0" fontId="27" fillId="0" borderId="40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/>
    </xf>
    <xf numFmtId="0" fontId="25" fillId="0" borderId="29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37" fillId="0" borderId="0" xfId="0" applyFont="1" applyAlignment="1">
      <alignment horizontal="center" vertical="center"/>
    </xf>
    <xf numFmtId="164" fontId="22" fillId="28" borderId="0" xfId="0" applyNumberFormat="1" applyFont="1" applyFill="1" applyAlignment="1" applyProtection="1">
      <alignment horizontal="center"/>
      <protection locked="0"/>
    </xf>
    <xf numFmtId="0" fontId="1" fillId="0" borderId="19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22" xfId="0" applyFont="1" applyBorder="1" applyAlignment="1">
      <alignment horizontal="center"/>
    </xf>
    <xf numFmtId="0" fontId="42" fillId="0" borderId="0" xfId="0" applyFont="1" applyAlignment="1">
      <alignment horizontal="center"/>
    </xf>
    <xf numFmtId="0" fontId="20" fillId="26" borderId="11" xfId="0" applyFont="1" applyFill="1" applyBorder="1" applyAlignment="1">
      <alignment horizontal="center"/>
    </xf>
    <xf numFmtId="0" fontId="0" fillId="26" borderId="11" xfId="0" applyFill="1" applyBorder="1" applyAlignment="1">
      <alignment horizontal="center"/>
    </xf>
    <xf numFmtId="0" fontId="9" fillId="28" borderId="22" xfId="30" applyFill="1" applyBorder="1" applyAlignment="1" applyProtection="1">
      <alignment horizontal="center"/>
    </xf>
    <xf numFmtId="0" fontId="0" fillId="28" borderId="22" xfId="0" applyFill="1" applyBorder="1" applyAlignment="1">
      <alignment horizontal="center"/>
    </xf>
    <xf numFmtId="0" fontId="0" fillId="28" borderId="33" xfId="0" applyFill="1" applyBorder="1" applyAlignment="1">
      <alignment horizontal="center"/>
    </xf>
    <xf numFmtId="0" fontId="20" fillId="0" borderId="22" xfId="0" applyFont="1" applyBorder="1" applyAlignment="1" applyProtection="1">
      <alignment horizontal="center"/>
      <protection locked="0"/>
    </xf>
    <xf numFmtId="0" fontId="9" fillId="28" borderId="19" xfId="30" applyFill="1" applyBorder="1" applyAlignment="1" applyProtection="1">
      <alignment horizontal="center"/>
    </xf>
    <xf numFmtId="0" fontId="0" fillId="28" borderId="19" xfId="0" applyFill="1" applyBorder="1" applyAlignment="1">
      <alignment horizontal="center"/>
    </xf>
    <xf numFmtId="0" fontId="0" fillId="28" borderId="29" xfId="0" applyFill="1" applyBorder="1" applyAlignment="1">
      <alignment horizontal="center"/>
    </xf>
    <xf numFmtId="0" fontId="20" fillId="24" borderId="0" xfId="0" applyFont="1" applyFill="1" applyAlignment="1">
      <alignment horizontal="center"/>
    </xf>
    <xf numFmtId="0" fontId="0" fillId="0" borderId="40" xfId="0" applyBorder="1" applyAlignment="1">
      <alignment horizontal="center"/>
    </xf>
    <xf numFmtId="0" fontId="32" fillId="0" borderId="32" xfId="0" applyFont="1" applyBorder="1" applyAlignment="1">
      <alignment horizontal="center"/>
    </xf>
    <xf numFmtId="0" fontId="32" fillId="0" borderId="33" xfId="0" applyFont="1" applyBorder="1" applyAlignment="1">
      <alignment horizontal="center"/>
    </xf>
    <xf numFmtId="0" fontId="40" fillId="32" borderId="20" xfId="0" applyFont="1" applyFill="1" applyBorder="1" applyAlignment="1">
      <alignment horizontal="center" vertical="center" wrapText="1"/>
    </xf>
    <xf numFmtId="0" fontId="40" fillId="32" borderId="23" xfId="0" applyFont="1" applyFill="1" applyBorder="1" applyAlignment="1">
      <alignment horizontal="center" vertical="center"/>
    </xf>
    <xf numFmtId="165" fontId="33" fillId="0" borderId="0" xfId="0" applyNumberFormat="1" applyFont="1" applyAlignment="1">
      <alignment horizontal="center" wrapText="1"/>
    </xf>
    <xf numFmtId="0" fontId="41" fillId="32" borderId="20" xfId="0" applyFont="1" applyFill="1" applyBorder="1" applyAlignment="1">
      <alignment horizontal="center" vertical="center" wrapText="1"/>
    </xf>
    <xf numFmtId="0" fontId="41" fillId="32" borderId="23" xfId="0" applyFont="1" applyFill="1" applyBorder="1" applyAlignment="1">
      <alignment horizontal="center" vertical="center"/>
    </xf>
    <xf numFmtId="0" fontId="1" fillId="0" borderId="20" xfId="0" applyFont="1" applyBorder="1" applyAlignment="1" applyProtection="1">
      <alignment horizontal="left" vertical="center"/>
      <protection locked="0"/>
    </xf>
    <xf numFmtId="0" fontId="1" fillId="0" borderId="23" xfId="0" applyFont="1" applyBorder="1" applyAlignment="1" applyProtection="1">
      <alignment horizontal="left" vertical="center"/>
      <protection locked="0"/>
    </xf>
  </cellXfs>
  <cellStyles count="43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Entrée" xfId="28" builtinId="20" customBuiltin="1"/>
    <cellStyle name="Insatisfaisant" xfId="29" builtinId="27" customBuiltin="1"/>
    <cellStyle name="Lien hypertexte" xfId="30" builtinId="8"/>
    <cellStyle name="Neutre" xfId="31" builtinId="28" customBuiltin="1"/>
    <cellStyle name="Normal" xfId="0" builtinId="0"/>
    <cellStyle name="Pourcentage" xfId="32" builtinId="5"/>
    <cellStyle name="Satisfaisant" xfId="33" builtinId="26" customBuiltin="1"/>
    <cellStyle name="Sortie" xfId="34" builtinId="21" customBuiltin="1"/>
    <cellStyle name="Texte explicatif" xfId="35" builtinId="53" customBuiltin="1"/>
    <cellStyle name="Titre" xfId="36" builtinId="15" customBuiltin="1"/>
    <cellStyle name="Titre 1" xfId="37" builtinId="16" customBuiltin="1"/>
    <cellStyle name="Titre 2" xfId="38" builtinId="17" customBuiltin="1"/>
    <cellStyle name="Titre 3" xfId="39" builtinId="18" customBuiltin="1"/>
    <cellStyle name="Titre 4" xfId="40" builtinId="19" customBuiltin="1"/>
    <cellStyle name="Total" xfId="41" builtinId="25" customBuiltin="1"/>
    <cellStyle name="Vérification" xfId="42" builtinId="23" customBuiltin="1"/>
  </cellStyles>
  <dxfs count="34"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lor auto="1"/>
      </font>
      <fill>
        <patternFill>
          <bgColor rgb="FF00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theme="9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lor auto="1"/>
      </font>
      <fill>
        <patternFill>
          <bgColor rgb="FF00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theme="9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lor auto="1"/>
      </font>
      <fill>
        <patternFill>
          <bgColor rgb="FF00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theme="9"/>
        </patternFill>
      </fill>
    </dxf>
    <dxf>
      <fill>
        <patternFill>
          <bgColor indexed="4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microsoft.com/office/2007/relationships/slicerCache" Target="slicerCaches/slicerCache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telemat.org/FFBI/sif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telemat.org/FFBI/sif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telemat.org/FFBI/sif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306917</xdr:colOff>
      <xdr:row>0</xdr:row>
      <xdr:rowOff>222250</xdr:rowOff>
    </xdr:to>
    <xdr:sp macro="[0]!UNPROTECT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0"/>
          <a:ext cx="306917" cy="222250"/>
        </a:xfrm>
        <a:prstGeom prst="rect">
          <a:avLst/>
        </a:prstGeom>
        <a:noFill/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11</xdr:col>
      <xdr:colOff>562570</xdr:colOff>
      <xdr:row>0</xdr:row>
      <xdr:rowOff>23616</xdr:rowOff>
    </xdr:from>
    <xdr:to>
      <xdr:col>15</xdr:col>
      <xdr:colOff>385723</xdr:colOff>
      <xdr:row>1</xdr:row>
      <xdr:rowOff>101757</xdr:rowOff>
    </xdr:to>
    <xdr:sp macro="" textlink="">
      <xdr:nvSpPr>
        <xdr:cNvPr id="26" name="Rectangle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8717859" y="23616"/>
          <a:ext cx="2318546" cy="37727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 editAs="oneCell">
    <xdr:from>
      <xdr:col>6</xdr:col>
      <xdr:colOff>215348</xdr:colOff>
      <xdr:row>0</xdr:row>
      <xdr:rowOff>182217</xdr:rowOff>
    </xdr:from>
    <xdr:to>
      <xdr:col>10</xdr:col>
      <xdr:colOff>141163</xdr:colOff>
      <xdr:row>7</xdr:row>
      <xdr:rowOff>99749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7660D921-95FC-2EA9-F7C7-522508F98E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5022" y="182217"/>
          <a:ext cx="1549206" cy="15492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562570</xdr:colOff>
      <xdr:row>0</xdr:row>
      <xdr:rowOff>23616</xdr:rowOff>
    </xdr:from>
    <xdr:to>
      <xdr:col>15</xdr:col>
      <xdr:colOff>385723</xdr:colOff>
      <xdr:row>1</xdr:row>
      <xdr:rowOff>101757</xdr:rowOff>
    </xdr:to>
    <xdr:sp macro="" textlink="">
      <xdr:nvSpPr>
        <xdr:cNvPr id="10" name="Rectangle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8944570" y="23616"/>
          <a:ext cx="2383473" cy="36770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 editAs="oneCell">
    <xdr:from>
      <xdr:col>6</xdr:col>
      <xdr:colOff>215348</xdr:colOff>
      <xdr:row>0</xdr:row>
      <xdr:rowOff>173934</xdr:rowOff>
    </xdr:from>
    <xdr:to>
      <xdr:col>10</xdr:col>
      <xdr:colOff>141163</xdr:colOff>
      <xdr:row>7</xdr:row>
      <xdr:rowOff>91466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A5087453-E726-471D-B96F-5344C771B3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5022" y="173934"/>
          <a:ext cx="1549206" cy="15492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562570</xdr:colOff>
      <xdr:row>0</xdr:row>
      <xdr:rowOff>23616</xdr:rowOff>
    </xdr:from>
    <xdr:to>
      <xdr:col>15</xdr:col>
      <xdr:colOff>385723</xdr:colOff>
      <xdr:row>1</xdr:row>
      <xdr:rowOff>101757</xdr:rowOff>
    </xdr:to>
    <xdr:sp macro="" textlink="">
      <xdr:nvSpPr>
        <xdr:cNvPr id="10" name="Rectangle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8944570" y="23616"/>
          <a:ext cx="2383473" cy="36770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 editAs="oneCell">
    <xdr:from>
      <xdr:col>6</xdr:col>
      <xdr:colOff>281608</xdr:colOff>
      <xdr:row>0</xdr:row>
      <xdr:rowOff>198783</xdr:rowOff>
    </xdr:from>
    <xdr:to>
      <xdr:col>10</xdr:col>
      <xdr:colOff>207423</xdr:colOff>
      <xdr:row>7</xdr:row>
      <xdr:rowOff>116315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86E1E20B-2E55-42A7-B2D0-0181D311A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1282" y="198783"/>
          <a:ext cx="1549206" cy="15492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28575</xdr:colOff>
      <xdr:row>2</xdr:row>
      <xdr:rowOff>133350</xdr:rowOff>
    </xdr:from>
    <xdr:to>
      <xdr:col>12</xdr:col>
      <xdr:colOff>9525</xdr:colOff>
      <xdr:row>27</xdr:row>
      <xdr:rowOff>38100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5" name="Clubs">
              <a:extLst>
                <a:ext uri="{FF2B5EF4-FFF2-40B4-BE49-F238E27FC236}">
                  <a16:creationId xmlns:a16="http://schemas.microsoft.com/office/drawing/2014/main" id="{00000000-0008-0000-03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lub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686550" y="828675"/>
              <a:ext cx="1371600" cy="39624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 de table. Les segments de table ne sont pas pris en charge dans cette version d’Excel.
En revanche, si la forme a été modifiée dans une version antérieure d’Excel, ou si le classeur a été enregistré dans Excel 2007 ou une version antérieure, vous ne pouvez pas utiliser le segment.</a:t>
              </a:r>
            </a:p>
          </xdr:txBody>
        </xdr:sp>
      </mc:Fallback>
    </mc:AlternateContent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Clubs" xr10:uid="{00000000-0013-0000-FFFF-FFFF01000000}" sourceName="Clubs">
  <extLst>
    <x:ext xmlns:x15="http://schemas.microsoft.com/office/spreadsheetml/2010/11/main" uri="{2F2917AC-EB37-4324-AD4E-5DD8C200BD13}">
      <x15:tableSlicerCache tableId="3" column="5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lubs" xr10:uid="{00000000-0014-0000-FFFF-FFFF01000000}" cache="Segment_Clubs" caption="Clubs" rowHeight="225425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au3" displayName="Tableau3" ref="B2:F496" totalsRowShown="0" headerRowDxfId="33" dataDxfId="32">
  <autoFilter ref="B2:F496" xr:uid="{00000000-0009-0000-0100-000003000000}"/>
  <sortState xmlns:xlrd2="http://schemas.microsoft.com/office/spreadsheetml/2017/richdata2" ref="B3:F496">
    <sortCondition ref="C2:C496"/>
  </sortState>
  <tableColumns count="5">
    <tableColumn id="1" xr3:uid="{00000000-0010-0000-0000-000001000000}" name="Nom Prenom" dataDxfId="31">
      <calculatedColumnFormula>C3 &amp; " " &amp;D3</calculatedColumnFormula>
    </tableColumn>
    <tableColumn id="2" xr3:uid="{00000000-0010-0000-0000-000002000000}" name="Nom" dataDxfId="30"/>
    <tableColumn id="3" xr3:uid="{00000000-0010-0000-0000-000003000000}" name="Prenom" dataDxfId="29"/>
    <tableColumn id="4" xr3:uid="{00000000-0010-0000-0000-000004000000}" name="Licence" dataDxfId="28"/>
    <tableColumn id="5" xr3:uid="{00000000-0010-0000-0000-000005000000}" name="Clubs" dataDxfId="27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pe.artois@gmail.com" TargetMode="External"/><Relationship Id="rId2" Type="http://schemas.openxmlformats.org/officeDocument/2006/relationships/hyperlink" Target="mailto:mpe.artois@gmail.com" TargetMode="External"/><Relationship Id="rId1" Type="http://schemas.openxmlformats.org/officeDocument/2006/relationships/hyperlink" Target="mailto:christian.caron62@orange.fr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mpe.artois@gmail.com" TargetMode="External"/><Relationship Id="rId2" Type="http://schemas.openxmlformats.org/officeDocument/2006/relationships/hyperlink" Target="mailto:mpe.artois@gmail.com" TargetMode="External"/><Relationship Id="rId1" Type="http://schemas.openxmlformats.org/officeDocument/2006/relationships/hyperlink" Target="mailto:christian.caron62@orange.fr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mpe.artois@gmail.com" TargetMode="External"/><Relationship Id="rId2" Type="http://schemas.openxmlformats.org/officeDocument/2006/relationships/hyperlink" Target="mailto:mpe.artois@gmail.com" TargetMode="External"/><Relationship Id="rId1" Type="http://schemas.openxmlformats.org/officeDocument/2006/relationships/hyperlink" Target="mailto:christian.caron62@orange.fr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4">
    <pageSetUpPr fitToPage="1"/>
  </sheetPr>
  <dimension ref="A1:AI84"/>
  <sheetViews>
    <sheetView showGridLines="0" showRowColHeaders="0" tabSelected="1" showOutlineSymbols="0" zoomScaleNormal="100" workbookViewId="0">
      <selection activeCell="C3" sqref="C3"/>
    </sheetView>
  </sheetViews>
  <sheetFormatPr baseColWidth="10" defaultColWidth="11.42578125" defaultRowHeight="12.75" outlineLevelRow="2" outlineLevelCol="1" x14ac:dyDescent="0.2"/>
  <cols>
    <col min="1" max="1" width="0.5703125" style="6" customWidth="1"/>
    <col min="2" max="2" width="27.7109375" style="6" customWidth="1"/>
    <col min="3" max="3" width="12" style="6" customWidth="1"/>
    <col min="4" max="4" width="13.42578125" style="6" customWidth="1"/>
    <col min="5" max="5" width="9.5703125" style="6" customWidth="1"/>
    <col min="6" max="6" width="6.85546875" style="6" customWidth="1"/>
    <col min="7" max="7" width="6.85546875" style="6" bestFit="1" customWidth="1"/>
    <col min="8" max="8" width="5.28515625" style="6" customWidth="1"/>
    <col min="9" max="9" width="6.85546875" style="6" customWidth="1"/>
    <col min="10" max="10" width="5.28515625" style="6" customWidth="1" outlineLevel="1"/>
    <col min="11" max="11" width="27.7109375" style="6" customWidth="1"/>
    <col min="12" max="12" width="9.140625" style="6" bestFit="1" customWidth="1"/>
    <col min="13" max="13" width="13.42578125" style="6" customWidth="1"/>
    <col min="14" max="14" width="8.140625" style="6" customWidth="1"/>
    <col min="15" max="15" width="6.7109375" style="6" customWidth="1"/>
    <col min="16" max="16" width="6.140625" style="6" bestFit="1" customWidth="1"/>
    <col min="17" max="17" width="5.7109375" style="6" customWidth="1"/>
    <col min="18" max="18" width="6.85546875" style="6" customWidth="1"/>
    <col min="19" max="19" width="5.7109375" style="6" customWidth="1" outlineLevel="1"/>
    <col min="20" max="20" width="0.7109375" style="6" customWidth="1"/>
    <col min="21" max="21" width="12.7109375" style="6" bestFit="1" customWidth="1"/>
    <col min="22" max="22" width="6.42578125" style="6" customWidth="1"/>
    <col min="23" max="24" width="2" style="6" customWidth="1"/>
    <col min="25" max="25" width="11.42578125" style="6" customWidth="1"/>
    <col min="26" max="26" width="11.42578125" style="6"/>
    <col min="27" max="27" width="12.5703125" customWidth="1"/>
    <col min="28" max="30" width="13.140625" customWidth="1"/>
    <col min="31" max="31" width="11.42578125" customWidth="1"/>
    <col min="32" max="34" width="11.140625" customWidth="1"/>
    <col min="35" max="35" width="11.140625" style="6" customWidth="1"/>
    <col min="36" max="16384" width="11.42578125" style="6"/>
  </cols>
  <sheetData>
    <row r="1" spans="1:35" ht="23.25" customHeight="1" x14ac:dyDescent="0.3">
      <c r="B1" s="7" t="s">
        <v>0</v>
      </c>
      <c r="C1" s="7"/>
      <c r="D1" s="8"/>
      <c r="E1" s="109"/>
      <c r="F1" s="109"/>
      <c r="G1" s="109"/>
      <c r="H1" s="109"/>
      <c r="I1" s="109"/>
      <c r="J1" s="109"/>
      <c r="K1" s="109"/>
      <c r="L1" s="136" t="s">
        <v>1</v>
      </c>
      <c r="M1" s="136"/>
      <c r="N1" s="136"/>
      <c r="O1" s="136"/>
      <c r="P1" s="136"/>
      <c r="Q1" s="136"/>
      <c r="R1" s="8"/>
      <c r="U1" s="82" t="s">
        <v>764</v>
      </c>
      <c r="V1" s="74" t="str">
        <f>IF(Division=7,"50","")</f>
        <v/>
      </c>
      <c r="AF1" s="78"/>
      <c r="AG1" s="9"/>
      <c r="AH1" s="9"/>
    </row>
    <row r="2" spans="1:35" ht="12.75" customHeight="1" x14ac:dyDescent="0.25">
      <c r="E2" s="12"/>
      <c r="F2" s="12"/>
      <c r="G2" s="12"/>
      <c r="H2" s="12"/>
      <c r="I2" s="12"/>
      <c r="J2" s="12"/>
      <c r="K2" s="12"/>
      <c r="U2" s="67" t="s">
        <v>100</v>
      </c>
      <c r="AC2" s="67" t="s">
        <v>118</v>
      </c>
      <c r="AF2" s="79"/>
    </row>
    <row r="3" spans="1:35" ht="18.75" customHeight="1" x14ac:dyDescent="0.3">
      <c r="B3" s="10" t="s">
        <v>101</v>
      </c>
      <c r="C3" s="72"/>
      <c r="D3" s="76"/>
      <c r="E3" s="12"/>
      <c r="F3" s="12"/>
      <c r="G3" s="12"/>
      <c r="H3" s="12"/>
      <c r="I3" s="12"/>
      <c r="J3" s="12"/>
      <c r="K3" s="12"/>
      <c r="L3" s="135" t="str">
        <f>"Saison"&amp; " " &amp;U1</f>
        <v>Saison 2023-2024</v>
      </c>
      <c r="M3" s="135"/>
      <c r="N3" s="135"/>
      <c r="O3" s="135"/>
      <c r="P3" s="135"/>
      <c r="Q3" s="135"/>
      <c r="R3" s="11"/>
      <c r="S3" s="10"/>
      <c r="T3" s="11"/>
      <c r="U3" s="68" t="s">
        <v>101</v>
      </c>
      <c r="AC3" s="68" t="s">
        <v>101</v>
      </c>
    </row>
    <row r="4" spans="1:35" ht="15.75" customHeight="1" x14ac:dyDescent="0.25">
      <c r="B4" s="12"/>
      <c r="C4" s="77"/>
      <c r="D4" s="77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63" t="str">
        <f>IF(C3="","",IF(C3=1,2000,IF(C3=2,1200,IF(C3=6,700,IF(C3=7,400)))))</f>
        <v/>
      </c>
      <c r="AB4">
        <f>'Rencontre 1'!AC4:AC7</f>
        <v>1</v>
      </c>
      <c r="AC4" s="63">
        <v>1</v>
      </c>
      <c r="AD4" s="63" t="s">
        <v>119</v>
      </c>
    </row>
    <row r="5" spans="1:35" ht="25.5" x14ac:dyDescent="0.25">
      <c r="D5" s="12"/>
      <c r="K5" s="12"/>
      <c r="L5" s="137" t="str">
        <f>IF(OR(D9=""),"",VLOOKUP($D9,$B$39:$C$55,2,FALSE))</f>
        <v/>
      </c>
      <c r="M5" s="137"/>
      <c r="N5" s="137"/>
      <c r="O5" s="137"/>
      <c r="P5" s="137"/>
      <c r="Q5" s="137"/>
      <c r="R5" s="13"/>
      <c r="S5" s="14"/>
      <c r="T5" s="12"/>
      <c r="AC5" s="63">
        <v>2</v>
      </c>
      <c r="AD5" s="63" t="s">
        <v>119</v>
      </c>
    </row>
    <row r="6" spans="1:35" ht="12.75" customHeight="1" x14ac:dyDescent="0.2">
      <c r="D6" s="15"/>
      <c r="AC6" s="63">
        <v>6</v>
      </c>
      <c r="AD6" s="63" t="s">
        <v>101</v>
      </c>
    </row>
    <row r="7" spans="1:35" ht="18.75" customHeight="1" x14ac:dyDescent="0.3">
      <c r="B7" s="16"/>
      <c r="C7" s="16"/>
      <c r="K7" s="17" t="s">
        <v>3</v>
      </c>
      <c r="L7" s="17"/>
      <c r="M7" s="138"/>
      <c r="N7" s="138"/>
      <c r="O7" s="138"/>
      <c r="P7" s="138"/>
      <c r="Q7" s="138"/>
      <c r="R7" s="138"/>
      <c r="AC7" s="63">
        <v>7</v>
      </c>
      <c r="AD7" s="63" t="s">
        <v>101</v>
      </c>
    </row>
    <row r="8" spans="1:35" ht="18" customHeight="1" thickBot="1" x14ac:dyDescent="0.25"/>
    <row r="9" spans="1:35" ht="18.75" x14ac:dyDescent="0.3">
      <c r="B9" s="18" t="s">
        <v>122</v>
      </c>
      <c r="C9" s="19"/>
      <c r="D9" s="116"/>
      <c r="E9" s="116"/>
      <c r="F9" s="116"/>
      <c r="G9" s="116"/>
      <c r="H9" s="116"/>
      <c r="I9" s="116"/>
      <c r="J9" s="117"/>
      <c r="K9" s="85" t="s">
        <v>4</v>
      </c>
      <c r="L9" s="19"/>
      <c r="M9" s="116"/>
      <c r="N9" s="116"/>
      <c r="O9" s="116"/>
      <c r="P9" s="116"/>
      <c r="Q9" s="116"/>
      <c r="R9" s="116"/>
      <c r="S9" s="117"/>
      <c r="AA9" s="111" t="s">
        <v>120</v>
      </c>
      <c r="AB9" s="111"/>
      <c r="AC9" s="111"/>
      <c r="AD9" s="111"/>
      <c r="AF9" s="111" t="s">
        <v>121</v>
      </c>
      <c r="AG9" s="111"/>
      <c r="AH9" s="111"/>
      <c r="AI9" s="111"/>
    </row>
    <row r="10" spans="1:35" ht="30" customHeight="1" x14ac:dyDescent="0.2">
      <c r="B10" s="20" t="s">
        <v>5</v>
      </c>
      <c r="C10" s="21" t="s">
        <v>106</v>
      </c>
      <c r="D10" s="22" t="s">
        <v>125</v>
      </c>
      <c r="E10" s="22" t="s">
        <v>6</v>
      </c>
      <c r="F10" s="22" t="s">
        <v>7</v>
      </c>
      <c r="G10" s="22" t="s">
        <v>8</v>
      </c>
      <c r="H10" s="22" t="s">
        <v>9</v>
      </c>
      <c r="I10" s="22" t="s">
        <v>86</v>
      </c>
      <c r="J10" s="23" t="s">
        <v>70</v>
      </c>
      <c r="K10" s="20" t="s">
        <v>5</v>
      </c>
      <c r="L10" s="21" t="str">
        <f>C10</f>
        <v>Mode de
Jeu</v>
      </c>
      <c r="M10" s="22" t="s">
        <v>125</v>
      </c>
      <c r="N10" s="22" t="s">
        <v>6</v>
      </c>
      <c r="O10" s="22" t="s">
        <v>7</v>
      </c>
      <c r="P10" s="22" t="s">
        <v>8</v>
      </c>
      <c r="Q10" s="22" t="s">
        <v>9</v>
      </c>
      <c r="R10" s="22" t="s">
        <v>86</v>
      </c>
      <c r="S10" s="23" t="s">
        <v>70</v>
      </c>
      <c r="AA10" s="110" t="s">
        <v>97</v>
      </c>
      <c r="AB10" s="110"/>
      <c r="AC10" s="112" t="s">
        <v>99</v>
      </c>
      <c r="AD10" s="110"/>
      <c r="AF10" s="110" t="s">
        <v>97</v>
      </c>
      <c r="AG10" s="110"/>
      <c r="AH10" s="112" t="s">
        <v>99</v>
      </c>
      <c r="AI10" s="110"/>
    </row>
    <row r="11" spans="1:35" ht="20.25" customHeight="1" x14ac:dyDescent="0.2">
      <c r="A11" s="130"/>
      <c r="B11" s="80"/>
      <c r="C11" s="115" t="str">
        <f>IF($C$3&lt;&gt;"",VLOOKUP($C$3,$AA$63:$AD$66,2,FALSE),"")</f>
        <v/>
      </c>
      <c r="D11" s="81"/>
      <c r="E11" s="122"/>
      <c r="F11" s="122"/>
      <c r="G11" s="128" t="str">
        <f>IF(F11="","",E11/F11)</f>
        <v/>
      </c>
      <c r="H11" s="122"/>
      <c r="I11" s="126" t="str">
        <f>IF(E11=0,"",E11/(LEFT(D12,3)))</f>
        <v/>
      </c>
      <c r="J11" s="127" t="str">
        <f>IF(I11="","",IF(I11&gt;R11,3,IF(I11=R11,2,1)))</f>
        <v/>
      </c>
      <c r="K11" s="80"/>
      <c r="L11" s="115" t="str">
        <f>IF($C$3&lt;&gt;"",VLOOKUP($C$3,$AA$63:$AD$66,2,FALSE),"")</f>
        <v/>
      </c>
      <c r="M11" s="81"/>
      <c r="N11" s="122"/>
      <c r="O11" s="132" t="str">
        <f>IF(F11="","",F11)</f>
        <v/>
      </c>
      <c r="P11" s="128" t="str">
        <f>IF(O11="","",N11/O11)</f>
        <v/>
      </c>
      <c r="Q11" s="122"/>
      <c r="R11" s="126" t="str">
        <f>IF(N11=0,"",N11/(LEFT(M12,3)))</f>
        <v/>
      </c>
      <c r="S11" s="127" t="str">
        <f>IF(R11="","",IF(R11&gt;I11,3,IF(R11=I11,2,1)))</f>
        <v/>
      </c>
      <c r="T11" s="131"/>
      <c r="AA11" s="110" t="s">
        <v>78</v>
      </c>
      <c r="AB11" s="110" t="str">
        <f>IF($D11&lt;&gt;"",VLOOKUP($D11,$AA$24:$AD$30,2,FALSE),"")</f>
        <v/>
      </c>
      <c r="AC11" s="110" t="s">
        <v>78</v>
      </c>
      <c r="AD11" s="110" t="str">
        <f>IF($M11&lt;&gt;"",VLOOKUP($M11,$AA$24:$AD$30,2,FALSE),"")</f>
        <v/>
      </c>
      <c r="AF11" s="110" t="s">
        <v>78</v>
      </c>
      <c r="AG11" s="110" t="str">
        <f>IF($D11&lt;&gt;"",VLOOKUP($D11,$AA$24:$AB$30,2,FALSE),"")</f>
        <v/>
      </c>
      <c r="AH11" s="110" t="s">
        <v>78</v>
      </c>
      <c r="AI11" s="110" t="str">
        <f>IF($M11&lt;&gt;"",VLOOKUP($M11,$AA$24:$AD$30,2,FALSE),"")</f>
        <v/>
      </c>
    </row>
    <row r="12" spans="1:35" ht="15" customHeight="1" x14ac:dyDescent="0.2">
      <c r="A12" s="130"/>
      <c r="B12" s="24" t="str">
        <f>IF($B11&lt;&gt;"",VLOOKUP($B11,Joueurs!$B$3:$F$496,4,FALSE),"")</f>
        <v/>
      </c>
      <c r="C12" s="115"/>
      <c r="D12" s="71" t="str">
        <f>IF($C$3&lt;&gt;"",VLOOKUP($C$3,$AA$70:$AD$73,2,FALSE),"")</f>
        <v/>
      </c>
      <c r="E12" s="122"/>
      <c r="F12" s="122"/>
      <c r="G12" s="129"/>
      <c r="H12" s="122"/>
      <c r="I12" s="126"/>
      <c r="J12" s="127"/>
      <c r="K12" s="24" t="str">
        <f>IF($K11&lt;&gt;"",VLOOKUP($K11,Joueurs!$B$3:$F$496,4,FALSE),"")</f>
        <v/>
      </c>
      <c r="L12" s="115"/>
      <c r="M12" s="71" t="str">
        <f>IF($C$3&lt;&gt;"",VLOOKUP($C$3,$AA$70:$AD$73,2,FALSE),"")</f>
        <v/>
      </c>
      <c r="N12" s="122"/>
      <c r="O12" s="132"/>
      <c r="P12" s="129"/>
      <c r="Q12" s="122"/>
      <c r="R12" s="126"/>
      <c r="S12" s="127"/>
      <c r="T12" s="131"/>
      <c r="AA12" s="110"/>
      <c r="AB12" s="110"/>
      <c r="AC12" s="110"/>
      <c r="AD12" s="110"/>
      <c r="AF12" s="110"/>
      <c r="AG12" s="110"/>
      <c r="AH12" s="110"/>
      <c r="AI12" s="110"/>
    </row>
    <row r="13" spans="1:35" ht="20.25" customHeight="1" x14ac:dyDescent="0.2">
      <c r="A13" s="130"/>
      <c r="B13" s="80"/>
      <c r="C13" s="115" t="str">
        <f>IF($C$3&lt;&gt;"",VLOOKUP($C$3,$AA$63:$AD$66,3,FALSE),"")</f>
        <v/>
      </c>
      <c r="D13" s="81"/>
      <c r="E13" s="122"/>
      <c r="F13" s="122"/>
      <c r="G13" s="128" t="str">
        <f>IF(F13="","",E13/F13)</f>
        <v/>
      </c>
      <c r="H13" s="122"/>
      <c r="I13" s="126" t="str">
        <f>IF(E13=0,"",E13/(LEFT(D14,3)))</f>
        <v/>
      </c>
      <c r="J13" s="127" t="str">
        <f>IF(I13="","",IF(I13&gt;R13,3,IF(I13=R13,2,1)))</f>
        <v/>
      </c>
      <c r="K13" s="80"/>
      <c r="L13" s="115" t="str">
        <f>IF($C$3&lt;&gt;"",VLOOKUP($C$3,$AA$63:$AD$66,3,FALSE),"")</f>
        <v/>
      </c>
      <c r="M13" s="81"/>
      <c r="N13" s="122"/>
      <c r="O13" s="132" t="str">
        <f>IF(F13="","",F13)</f>
        <v/>
      </c>
      <c r="P13" s="128" t="str">
        <f>IF(O13="","",N13/O13)</f>
        <v/>
      </c>
      <c r="Q13" s="122"/>
      <c r="R13" s="126" t="str">
        <f>IF(N13=0,"",N13/(LEFT(M14,3)))</f>
        <v/>
      </c>
      <c r="S13" s="127" t="str">
        <f>IF(R13="","",IF(R13&gt;I13,3,IF(R13=I13,2,1)))</f>
        <v/>
      </c>
      <c r="T13" s="131"/>
      <c r="AA13" s="110" t="s">
        <v>79</v>
      </c>
      <c r="AB13" s="110" t="str">
        <f>IF($D13&lt;&gt;"",VLOOKUP($D13,$AA$24:$AD$30,3,FALSE),"")</f>
        <v/>
      </c>
      <c r="AC13" s="110" t="s">
        <v>79</v>
      </c>
      <c r="AD13" s="110" t="str">
        <f>IF($M13&lt;&gt;"",VLOOKUP($M13,$AA$24:$AD$30,3,FALSE),"")</f>
        <v/>
      </c>
      <c r="AF13" s="110" t="s">
        <v>78</v>
      </c>
      <c r="AG13" s="110" t="str">
        <f>IF($D13&lt;&gt;"",VLOOKUP($D13,$AA$24:$AD$30,2,FALSE),"")</f>
        <v/>
      </c>
      <c r="AH13" s="110" t="s">
        <v>78</v>
      </c>
      <c r="AI13" s="110" t="str">
        <f>IF($M13&lt;&gt;"",VLOOKUP($M13,$AA$24:$AD$30,2,FALSE),"")</f>
        <v/>
      </c>
    </row>
    <row r="14" spans="1:35" ht="15" customHeight="1" x14ac:dyDescent="0.2">
      <c r="A14" s="130"/>
      <c r="B14" s="24" t="str">
        <f>IF($B13&lt;&gt;"",VLOOKUP($B13,Joueurs!$B$3:$F$496,4,FALSE),"")</f>
        <v/>
      </c>
      <c r="C14" s="115"/>
      <c r="D14" s="71" t="str">
        <f>IF($C$3&lt;&gt;"",VLOOKUP($C$3,$AA$70:$AD$73,3,FALSE),"")</f>
        <v/>
      </c>
      <c r="E14" s="122"/>
      <c r="F14" s="122"/>
      <c r="G14" s="129"/>
      <c r="H14" s="122"/>
      <c r="I14" s="126"/>
      <c r="J14" s="127"/>
      <c r="K14" s="24" t="str">
        <f>IF($K13&lt;&gt;"",VLOOKUP($K13,Joueurs!$B$3:$F$496,4,FALSE),"")</f>
        <v/>
      </c>
      <c r="L14" s="115"/>
      <c r="M14" s="71" t="str">
        <f>IF($C$3&lt;&gt;"",VLOOKUP($C$3,$AA$70:$AD$73,3,FALSE),"")</f>
        <v/>
      </c>
      <c r="N14" s="122"/>
      <c r="O14" s="132"/>
      <c r="P14" s="129"/>
      <c r="Q14" s="122"/>
      <c r="R14" s="126"/>
      <c r="S14" s="127"/>
      <c r="T14" s="131"/>
      <c r="AA14" s="110"/>
      <c r="AB14" s="110"/>
      <c r="AC14" s="110"/>
      <c r="AD14" s="110"/>
      <c r="AF14" s="110"/>
      <c r="AG14" s="110"/>
      <c r="AH14" s="110"/>
      <c r="AI14" s="110"/>
    </row>
    <row r="15" spans="1:35" ht="20.25" customHeight="1" x14ac:dyDescent="0.2">
      <c r="A15" s="130"/>
      <c r="B15" s="80"/>
      <c r="C15" s="115" t="str">
        <f>IF($C$3&lt;&gt;"",VLOOKUP($C$3,$AA$63:$AD$66,4,FALSE),"")</f>
        <v/>
      </c>
      <c r="D15" s="81"/>
      <c r="E15" s="122"/>
      <c r="F15" s="122"/>
      <c r="G15" s="128" t="str">
        <f>IF(F15="","",E15/F15)</f>
        <v/>
      </c>
      <c r="H15" s="122"/>
      <c r="I15" s="126" t="str">
        <f>IF(E15=0,"",E15/(LEFT(D16,3)))</f>
        <v/>
      </c>
      <c r="J15" s="127" t="str">
        <f>IF(I15="","",IF(I15&gt;R15,3,IF(I15=R15,2,1)))</f>
        <v/>
      </c>
      <c r="K15" s="80"/>
      <c r="L15" s="115" t="str">
        <f>IF($C$3&lt;&gt;"",VLOOKUP($C$3,$AA$63:$AD$66,4,FALSE),"")</f>
        <v/>
      </c>
      <c r="M15" s="81"/>
      <c r="N15" s="122"/>
      <c r="O15" s="132" t="str">
        <f>IF(F15="","",F15)</f>
        <v/>
      </c>
      <c r="P15" s="128" t="str">
        <f>IF(O15="","",N15/O15)</f>
        <v/>
      </c>
      <c r="Q15" s="122"/>
      <c r="R15" s="126" t="str">
        <f>IF(N15=0,"",N15/(LEFT(M16,3)))</f>
        <v/>
      </c>
      <c r="S15" s="127" t="str">
        <f>IF(R15="","",IF(R15&gt;I15,3,IF(R15=I15,2,1)))</f>
        <v/>
      </c>
      <c r="T15" s="131"/>
      <c r="AA15" s="110" t="s">
        <v>80</v>
      </c>
      <c r="AB15" s="110" t="str">
        <f>IF($D15&lt;&gt;"",VLOOKUP($D15,$AA$24:$AD$30,4,FALSE),"")</f>
        <v/>
      </c>
      <c r="AC15" s="110" t="s">
        <v>80</v>
      </c>
      <c r="AD15" s="110" t="str">
        <f>IF($M15&lt;&gt;"",VLOOKUP($M15,$AA$24:$AD$30,4,FALSE),"")</f>
        <v/>
      </c>
      <c r="AF15" s="110" t="s">
        <v>78</v>
      </c>
      <c r="AG15" s="110" t="str">
        <f>IF($D15&lt;&gt;"",VLOOKUP($D15,$AA$24:$AD$30,2,FALSE),"")</f>
        <v/>
      </c>
      <c r="AH15" s="110" t="s">
        <v>78</v>
      </c>
      <c r="AI15" s="110" t="str">
        <f>IF($M15&lt;&gt;"",VLOOKUP($M15,$AA$24:$AD$30,2,FALSE),"")</f>
        <v/>
      </c>
    </row>
    <row r="16" spans="1:35" ht="15" customHeight="1" x14ac:dyDescent="0.2">
      <c r="A16" s="130"/>
      <c r="B16" s="24" t="str">
        <f>IF($B15&lt;&gt;"",VLOOKUP($B15,Joueurs!$B$3:$F$496,4,FALSE),"")</f>
        <v/>
      </c>
      <c r="C16" s="115"/>
      <c r="D16" s="71" t="str">
        <f>IF($C$3&lt;&gt;"",VLOOKUP($C$3,$AA$70:$AD$73,4,FALSE),"")</f>
        <v/>
      </c>
      <c r="E16" s="122"/>
      <c r="F16" s="122"/>
      <c r="G16" s="129"/>
      <c r="H16" s="122"/>
      <c r="I16" s="126"/>
      <c r="J16" s="127"/>
      <c r="K16" s="24" t="str">
        <f>IF($K15&lt;&gt;"",VLOOKUP($K15,Joueurs!$B$3:$F$496,4,FALSE),"")</f>
        <v/>
      </c>
      <c r="L16" s="115"/>
      <c r="M16" s="71" t="str">
        <f>IF($C$3&lt;&gt;"",VLOOKUP($C$3,$AA$70:$AD$73,4,FALSE),"")</f>
        <v/>
      </c>
      <c r="N16" s="122"/>
      <c r="O16" s="132"/>
      <c r="P16" s="129"/>
      <c r="Q16" s="122"/>
      <c r="R16" s="126"/>
      <c r="S16" s="127"/>
      <c r="T16" s="131"/>
      <c r="AA16" s="110"/>
      <c r="AB16" s="110"/>
      <c r="AC16" s="110"/>
      <c r="AD16" s="110"/>
      <c r="AF16" s="110"/>
      <c r="AG16" s="110"/>
      <c r="AH16" s="110"/>
      <c r="AI16" s="110"/>
    </row>
    <row r="17" spans="2:35" ht="21" customHeight="1" thickBot="1" x14ac:dyDescent="0.25">
      <c r="B17" s="120" t="s">
        <v>10</v>
      </c>
      <c r="C17" s="121"/>
      <c r="D17" s="121"/>
      <c r="E17" s="25" t="str">
        <f>IF(OR($C$3=""),"",SUM(E11:E16))</f>
        <v/>
      </c>
      <c r="F17" s="25" t="str">
        <f>IF(OR($C$3=""),"",SUM(F11:F16))</f>
        <v/>
      </c>
      <c r="G17" s="84" t="str">
        <f>IF(OR($C$3=""),"",IF(F17=0,"",E17/F17))</f>
        <v/>
      </c>
      <c r="H17" s="26"/>
      <c r="I17" s="27" t="str">
        <f>IF(OR($C$3=""),"",SUM(I11:I16)/3)</f>
        <v/>
      </c>
      <c r="J17" s="28" t="str">
        <f>IF(OR(C3=""),"",SUM(J11:J16))</f>
        <v/>
      </c>
      <c r="K17" s="120" t="s">
        <v>10</v>
      </c>
      <c r="L17" s="121"/>
      <c r="M17" s="121"/>
      <c r="N17" s="25" t="str">
        <f>IF(OR($C$3=""),"",SUM(N11:N16))</f>
        <v/>
      </c>
      <c r="O17" s="25" t="str">
        <f>IF(OR($C$3=""),"",SUM(O11:O16))</f>
        <v/>
      </c>
      <c r="P17" s="84" t="str">
        <f>IF(OR($C$3=""),"",IF(O17=0,"",N17/O17))</f>
        <v/>
      </c>
      <c r="Q17" s="26"/>
      <c r="R17" s="27" t="str">
        <f>IF(OR($C$3=""),"",SUM(R11:R16)/3)</f>
        <v/>
      </c>
      <c r="S17" s="28" t="str">
        <f>IF(OR(C3=""),"",SUM(S11:S16))</f>
        <v/>
      </c>
      <c r="AA17" s="64" t="s">
        <v>98</v>
      </c>
      <c r="AB17" s="63" t="str">
        <f>IF(OR(D11="",D13="",D15=""),"",AB11+AB13+AB15)</f>
        <v/>
      </c>
      <c r="AC17" s="64" t="s">
        <v>98</v>
      </c>
      <c r="AD17" s="63" t="str">
        <f>IF(OR(AD11="",AD13="",AD15=""),"",AD11+AD13+AD15)</f>
        <v/>
      </c>
      <c r="AF17" s="64" t="s">
        <v>98</v>
      </c>
      <c r="AG17" s="63" t="str">
        <f>IF(OR(D11="",D13="",D15=""),"",AG11+AG13+AG15)</f>
        <v/>
      </c>
      <c r="AH17" s="64" t="s">
        <v>98</v>
      </c>
      <c r="AI17" s="63" t="str">
        <f>IF(OR(AI11="",AI13="",AI15=""),"",AI11+AI13+AI15)</f>
        <v/>
      </c>
    </row>
    <row r="18" spans="2:35" ht="14.25" customHeight="1" thickBot="1" x14ac:dyDescent="0.25">
      <c r="D18" s="29" t="str">
        <f>IF(OR(D12="",D14="",D16=""),"",LEFT(D14,3)+LEFT(D16,3)+LEFT(D12,3))</f>
        <v/>
      </c>
      <c r="M18" s="29" t="str">
        <f>IF(OR(M12="",M14="",M16=""),"",LEFT(M14,3)+LEFT(M16,3)+LEFT(M12,3))</f>
        <v/>
      </c>
    </row>
    <row r="19" spans="2:35" ht="13.5" thickBot="1" x14ac:dyDescent="0.25"/>
    <row r="20" spans="2:35" ht="13.5" thickBot="1" x14ac:dyDescent="0.25">
      <c r="D20" s="123" t="str">
        <f>IF(OR(C3=""),"",IF(J17=0,"",IF(J17&lt;S17,M9,IF(J17=S17,D9,D9))))</f>
        <v/>
      </c>
      <c r="E20" s="124"/>
      <c r="F20" s="124"/>
      <c r="G20" s="124"/>
      <c r="H20" s="124"/>
      <c r="I20" s="125"/>
      <c r="J20" s="30"/>
      <c r="K20" s="30" t="str">
        <f>IF(OR(C3=""),"",IF(J17=S17,"EGALITE CONTRE","BAT CONTRE"))</f>
        <v/>
      </c>
      <c r="L20" s="30"/>
      <c r="M20" s="123" t="str">
        <f>IF(OR(C3=""),"",IF(S17=0,"",IF(S17&lt;J17,M9,IF(S17=J17,M9,D9))))</f>
        <v/>
      </c>
      <c r="N20" s="124"/>
      <c r="O20" s="124"/>
      <c r="P20" s="124"/>
      <c r="Q20" s="124"/>
      <c r="R20" s="125"/>
      <c r="S20" s="30"/>
    </row>
    <row r="21" spans="2:35" ht="13.5" thickBot="1" x14ac:dyDescent="0.25"/>
    <row r="22" spans="2:35" s="31" customFormat="1" ht="16.5" thickBot="1" x14ac:dyDescent="0.3">
      <c r="B22" s="113" t="s">
        <v>69</v>
      </c>
      <c r="C22" s="32"/>
      <c r="D22" s="33" t="str">
        <f>IF($C$3="","",IF($C$3=1,$AB$17,IF($C$3=2,$AB$17,IF(C3=6,$AG$17,IF($C$3=7,$AG$17)))))</f>
        <v/>
      </c>
      <c r="G22" s="118" t="str">
        <f>IF(J17&lt;S17,S17,IF(J17=S17,J17,J17))</f>
        <v/>
      </c>
      <c r="H22" s="119"/>
      <c r="I22" s="12"/>
      <c r="J22" s="12"/>
      <c r="K22" s="34" t="s">
        <v>11</v>
      </c>
      <c r="L22" s="34"/>
      <c r="M22" s="35" t="str">
        <f>IF(S17&lt;J17,S17,IF(S17=J17,S17,J17))</f>
        <v/>
      </c>
      <c r="P22" s="133" t="str">
        <f>IF($C$3="","",IF($C$3=1,$AD$17,IF($C$3=2,$AD$17,IF(C3=6,$AI$17,IF($C$3=7,$AI$17)))))</f>
        <v/>
      </c>
      <c r="Q22" s="134"/>
      <c r="R22" s="36"/>
      <c r="S22" s="36"/>
      <c r="AA22" s="69"/>
      <c r="AB22" s="69" t="s">
        <v>78</v>
      </c>
      <c r="AC22" s="69" t="s">
        <v>79</v>
      </c>
      <c r="AD22" s="69" t="s">
        <v>80</v>
      </c>
      <c r="AF22"/>
      <c r="AG22"/>
      <c r="AH22"/>
    </row>
    <row r="23" spans="2:35" ht="12.75" customHeight="1" x14ac:dyDescent="0.2">
      <c r="B23" s="114"/>
      <c r="C23" s="37"/>
      <c r="D23" s="38" t="str">
        <f>IF(OR(C3=""),"",IF(D22&lt;=$U$4,"OK","NON VALIDE"))</f>
        <v/>
      </c>
      <c r="P23" s="157" t="str">
        <f>IF(OR(C3=""),"",IF(P22&lt;=$U$4,"OK","NON VALIDE"))</f>
        <v/>
      </c>
      <c r="Q23" s="158"/>
      <c r="R23" s="39"/>
      <c r="S23" s="39"/>
      <c r="AA23" s="69" t="s">
        <v>18</v>
      </c>
      <c r="AB23" s="70"/>
      <c r="AC23" s="70"/>
      <c r="AD23" s="70"/>
    </row>
    <row r="24" spans="2:35" x14ac:dyDescent="0.2">
      <c r="B24" s="6" t="s">
        <v>12</v>
      </c>
      <c r="K24" s="6" t="s">
        <v>12</v>
      </c>
      <c r="AA24" s="69" t="s">
        <v>89</v>
      </c>
      <c r="AB24" s="69">
        <v>800</v>
      </c>
      <c r="AC24" s="69">
        <v>800</v>
      </c>
      <c r="AD24" s="69">
        <v>800</v>
      </c>
    </row>
    <row r="25" spans="2:35" x14ac:dyDescent="0.2">
      <c r="B25" s="6" t="s">
        <v>13</v>
      </c>
      <c r="K25" s="6" t="s">
        <v>13</v>
      </c>
      <c r="AA25" s="69" t="s">
        <v>90</v>
      </c>
      <c r="AB25" s="70"/>
      <c r="AC25" s="70"/>
      <c r="AD25" s="69">
        <v>700</v>
      </c>
    </row>
    <row r="26" spans="2:35" x14ac:dyDescent="0.2">
      <c r="B26" s="6" t="s">
        <v>14</v>
      </c>
      <c r="K26" s="6" t="s">
        <v>14</v>
      </c>
      <c r="AA26" s="69" t="s">
        <v>91</v>
      </c>
      <c r="AB26" s="69">
        <v>600</v>
      </c>
      <c r="AC26" s="69">
        <v>600</v>
      </c>
      <c r="AD26" s="69">
        <v>600</v>
      </c>
    </row>
    <row r="27" spans="2:35" x14ac:dyDescent="0.2">
      <c r="AA27" s="69" t="s">
        <v>92</v>
      </c>
      <c r="AB27" s="69">
        <v>400</v>
      </c>
      <c r="AC27" s="69">
        <v>400</v>
      </c>
      <c r="AD27" s="69">
        <v>400</v>
      </c>
    </row>
    <row r="28" spans="2:35" ht="12.75" customHeight="1" x14ac:dyDescent="0.2">
      <c r="B28" s="6" t="s">
        <v>15</v>
      </c>
      <c r="D28" s="151"/>
      <c r="E28" s="151"/>
      <c r="F28" s="151"/>
      <c r="G28" s="151"/>
      <c r="H28" s="151"/>
      <c r="I28" s="40"/>
      <c r="K28" s="6" t="s">
        <v>15</v>
      </c>
      <c r="M28" s="151"/>
      <c r="N28" s="151"/>
      <c r="O28" s="151"/>
      <c r="P28" s="151"/>
      <c r="Q28" s="151"/>
      <c r="R28" s="40"/>
      <c r="T28" s="131"/>
      <c r="AA28" s="69" t="s">
        <v>93</v>
      </c>
      <c r="AB28" s="69">
        <v>300</v>
      </c>
      <c r="AC28" s="69">
        <v>300</v>
      </c>
      <c r="AD28" s="69">
        <v>300</v>
      </c>
    </row>
    <row r="29" spans="2:35" ht="12.75" customHeight="1" x14ac:dyDescent="0.2">
      <c r="B29" s="6" t="s">
        <v>16</v>
      </c>
      <c r="K29" s="6" t="s">
        <v>16</v>
      </c>
      <c r="T29" s="131"/>
      <c r="AA29" s="69" t="s">
        <v>94</v>
      </c>
      <c r="AB29" s="69">
        <v>200</v>
      </c>
      <c r="AC29" s="70"/>
      <c r="AD29" s="70"/>
    </row>
    <row r="30" spans="2:35" ht="13.5" thickBot="1" x14ac:dyDescent="0.25">
      <c r="AA30" s="69" t="s">
        <v>95</v>
      </c>
      <c r="AB30" s="69">
        <v>100</v>
      </c>
      <c r="AC30" s="70"/>
      <c r="AD30" s="70"/>
    </row>
    <row r="31" spans="2:35" x14ac:dyDescent="0.2">
      <c r="B31" s="86" t="s">
        <v>271</v>
      </c>
      <c r="C31" s="41"/>
      <c r="D31" s="41"/>
      <c r="E31" s="41"/>
      <c r="F31" s="41"/>
      <c r="G31" s="41"/>
      <c r="H31" s="41"/>
      <c r="I31" s="41"/>
      <c r="J31" s="41"/>
      <c r="K31" s="3"/>
      <c r="L31" s="3"/>
      <c r="M31" s="42"/>
      <c r="N31" s="43"/>
      <c r="O31" s="43"/>
      <c r="P31" s="43"/>
      <c r="Q31" s="43"/>
      <c r="R31" s="44"/>
      <c r="AB31" s="139" t="s">
        <v>102</v>
      </c>
      <c r="AC31" s="139"/>
      <c r="AD31" s="139"/>
    </row>
    <row r="32" spans="2:35" ht="13.5" customHeight="1" thickBot="1" x14ac:dyDescent="0.25">
      <c r="B32" s="87" t="s">
        <v>331</v>
      </c>
      <c r="C32" s="47"/>
      <c r="D32" s="93" t="s">
        <v>270</v>
      </c>
      <c r="E32" s="48"/>
      <c r="F32" s="48"/>
      <c r="G32" s="48"/>
      <c r="H32" s="48"/>
      <c r="I32" s="48"/>
      <c r="J32" s="48"/>
      <c r="K32" s="4" t="str">
        <f>IF(OR(D9=""),"",IF(L5=B37,D37,D38))</f>
        <v/>
      </c>
      <c r="L32" s="75"/>
      <c r="M32" s="146" t="str">
        <f>IF(OR(D9=""),"",IF(K32=D37,F37,K38))</f>
        <v/>
      </c>
      <c r="N32" s="147"/>
      <c r="O32" s="147"/>
      <c r="P32" s="147"/>
      <c r="Q32" s="147"/>
      <c r="R32" s="49"/>
      <c r="AB32" s="140"/>
      <c r="AC32" s="140"/>
      <c r="AD32" s="140"/>
    </row>
    <row r="33" spans="2:30" ht="18" hidden="1" customHeight="1" thickBot="1" x14ac:dyDescent="0.25">
      <c r="B33" s="46" t="s">
        <v>17</v>
      </c>
      <c r="C33" s="47"/>
      <c r="D33" s="48"/>
      <c r="E33" s="48"/>
      <c r="F33" s="48"/>
      <c r="G33" s="48"/>
      <c r="H33" s="48"/>
      <c r="I33" s="48"/>
      <c r="J33" s="48"/>
      <c r="K33" s="4" t="str">
        <f>IF(OR(D9=""),"",D36)</f>
        <v/>
      </c>
      <c r="L33" s="4"/>
      <c r="M33" s="146" t="str">
        <f>IF(OR(D9=""),"",F36)</f>
        <v/>
      </c>
      <c r="N33" s="147"/>
      <c r="O33" s="147"/>
      <c r="P33" s="147"/>
      <c r="Q33" s="147"/>
      <c r="R33" s="49"/>
      <c r="AB33" s="141"/>
      <c r="AC33" s="141"/>
      <c r="AD33" s="141"/>
    </row>
    <row r="34" spans="2:30" ht="23.25" customHeight="1" x14ac:dyDescent="0.35">
      <c r="B34" s="145" t="s">
        <v>629</v>
      </c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50"/>
      <c r="S34" s="50"/>
      <c r="AA34" t="str">
        <f>'Rencontre 1'!AB34:AB38</f>
        <v>Cat</v>
      </c>
      <c r="AB34" s="69" t="s">
        <v>18</v>
      </c>
      <c r="AC34" s="69" t="s">
        <v>18</v>
      </c>
      <c r="AD34" s="69" t="s">
        <v>18</v>
      </c>
    </row>
    <row r="35" spans="2:30" ht="13.5" customHeight="1" outlineLevel="1" x14ac:dyDescent="0.2">
      <c r="AB35" s="69" t="s">
        <v>89</v>
      </c>
      <c r="AC35" s="69" t="s">
        <v>89</v>
      </c>
      <c r="AD35" s="69" t="s">
        <v>89</v>
      </c>
    </row>
    <row r="36" spans="2:30" outlineLevel="1" x14ac:dyDescent="0.2">
      <c r="B36" s="51" t="s">
        <v>2</v>
      </c>
      <c r="D36" s="5"/>
      <c r="E36" s="88"/>
      <c r="F36" s="155"/>
      <c r="G36" s="143"/>
      <c r="H36" s="143"/>
      <c r="I36" s="143"/>
      <c r="J36" s="143"/>
      <c r="K36" s="156"/>
      <c r="AB36" s="69" t="s">
        <v>93</v>
      </c>
      <c r="AC36" s="69"/>
      <c r="AD36" s="69" t="s">
        <v>93</v>
      </c>
    </row>
    <row r="37" spans="2:30" outlineLevel="1" x14ac:dyDescent="0.2">
      <c r="B37" s="51" t="s">
        <v>19</v>
      </c>
      <c r="D37" s="89" t="s">
        <v>330</v>
      </c>
      <c r="E37" s="90"/>
      <c r="F37" s="152" t="s">
        <v>270</v>
      </c>
      <c r="G37" s="153"/>
      <c r="H37" s="153"/>
      <c r="I37" s="153"/>
      <c r="J37" s="153"/>
      <c r="K37" s="154"/>
      <c r="AB37" s="69" t="s">
        <v>94</v>
      </c>
      <c r="AC37" s="69"/>
      <c r="AD37" s="69"/>
    </row>
    <row r="38" spans="2:30" outlineLevel="2" x14ac:dyDescent="0.2">
      <c r="B38" s="51" t="s">
        <v>20</v>
      </c>
      <c r="D38" s="91" t="s">
        <v>21</v>
      </c>
      <c r="E38" s="92"/>
      <c r="F38" s="148" t="s">
        <v>22</v>
      </c>
      <c r="G38" s="149"/>
      <c r="H38" s="149"/>
      <c r="I38" s="149"/>
      <c r="J38" s="149"/>
      <c r="K38" s="150"/>
      <c r="AB38" s="69" t="s">
        <v>95</v>
      </c>
      <c r="AC38" s="69"/>
      <c r="AD38" s="69"/>
    </row>
    <row r="39" spans="2:30" outlineLevel="1" x14ac:dyDescent="0.2">
      <c r="B39" s="52"/>
      <c r="C39" s="6" t="s">
        <v>19</v>
      </c>
    </row>
    <row r="40" spans="2:30" outlineLevel="1" x14ac:dyDescent="0.2">
      <c r="B40" s="52" t="s">
        <v>88</v>
      </c>
      <c r="C40" s="6" t="s">
        <v>19</v>
      </c>
      <c r="AB40" s="140" t="s">
        <v>103</v>
      </c>
      <c r="AC40" s="143"/>
      <c r="AD40" s="143"/>
    </row>
    <row r="41" spans="2:30" outlineLevel="1" x14ac:dyDescent="0.2">
      <c r="B41" s="52" t="s">
        <v>87</v>
      </c>
      <c r="C41" s="6" t="s">
        <v>19</v>
      </c>
      <c r="Q41" s="40"/>
      <c r="R41" s="40"/>
      <c r="S41" s="40"/>
      <c r="AB41" s="111"/>
      <c r="AC41" s="111"/>
      <c r="AD41" s="111"/>
    </row>
    <row r="42" spans="2:30" outlineLevel="1" x14ac:dyDescent="0.2">
      <c r="B42" s="52" t="s">
        <v>631</v>
      </c>
      <c r="C42" s="6" t="s">
        <v>19</v>
      </c>
      <c r="Q42" s="40"/>
      <c r="R42" s="40"/>
      <c r="S42" s="40"/>
      <c r="AB42" s="69" t="s">
        <v>18</v>
      </c>
      <c r="AC42" s="69" t="s">
        <v>18</v>
      </c>
      <c r="AD42" s="69" t="s">
        <v>18</v>
      </c>
    </row>
    <row r="43" spans="2:30" outlineLevel="1" x14ac:dyDescent="0.2">
      <c r="B43" s="52" t="s">
        <v>632</v>
      </c>
      <c r="C43" s="6" t="s">
        <v>19</v>
      </c>
      <c r="Q43" s="40"/>
      <c r="R43" s="40"/>
      <c r="S43" s="40"/>
      <c r="AB43" s="69" t="s">
        <v>92</v>
      </c>
      <c r="AC43" s="69" t="s">
        <v>92</v>
      </c>
      <c r="AD43" s="69" t="s">
        <v>92</v>
      </c>
    </row>
    <row r="44" spans="2:30" outlineLevel="1" x14ac:dyDescent="0.2">
      <c r="B44" s="52" t="s">
        <v>532</v>
      </c>
      <c r="C44" s="6" t="s">
        <v>19</v>
      </c>
      <c r="Q44" s="40"/>
      <c r="R44" s="40"/>
      <c r="S44" s="40"/>
      <c r="AB44" s="69" t="s">
        <v>93</v>
      </c>
      <c r="AC44" s="69" t="s">
        <v>93</v>
      </c>
      <c r="AD44" s="69" t="s">
        <v>93</v>
      </c>
    </row>
    <row r="45" spans="2:30" outlineLevel="1" x14ac:dyDescent="0.2">
      <c r="B45" s="52" t="s">
        <v>765</v>
      </c>
      <c r="C45" s="6" t="s">
        <v>19</v>
      </c>
      <c r="Q45" s="40"/>
      <c r="R45" s="40"/>
      <c r="S45" s="40"/>
      <c r="AB45" s="69" t="s">
        <v>94</v>
      </c>
      <c r="AC45" s="69"/>
      <c r="AD45" s="69"/>
    </row>
    <row r="46" spans="2:30" outlineLevel="1" x14ac:dyDescent="0.2">
      <c r="B46" s="52"/>
      <c r="C46" s="6" t="s">
        <v>19</v>
      </c>
      <c r="Q46" s="40"/>
      <c r="R46" s="40"/>
      <c r="S46" s="40"/>
      <c r="AB46" s="69" t="s">
        <v>95</v>
      </c>
      <c r="AC46" s="69"/>
      <c r="AD46" s="69"/>
    </row>
    <row r="47" spans="2:30" outlineLevel="1" x14ac:dyDescent="0.2">
      <c r="B47" s="52"/>
      <c r="C47" s="6" t="s">
        <v>19</v>
      </c>
      <c r="Q47" s="40"/>
      <c r="R47" s="40"/>
      <c r="S47" s="40"/>
    </row>
    <row r="48" spans="2:30" outlineLevel="1" x14ac:dyDescent="0.2">
      <c r="B48" s="52"/>
      <c r="C48" s="6" t="s">
        <v>19</v>
      </c>
      <c r="Q48" s="40"/>
      <c r="R48" s="40"/>
      <c r="S48" s="40"/>
      <c r="AB48" s="140" t="s">
        <v>104</v>
      </c>
      <c r="AC48" s="143"/>
      <c r="AD48" s="143"/>
    </row>
    <row r="49" spans="2:30" outlineLevel="1" x14ac:dyDescent="0.2">
      <c r="B49" s="52"/>
      <c r="C49" s="6" t="s">
        <v>19</v>
      </c>
      <c r="Q49" s="40"/>
      <c r="R49" s="40"/>
      <c r="S49" s="40"/>
      <c r="AB49" s="111"/>
      <c r="AC49" s="111"/>
      <c r="AD49" s="111"/>
    </row>
    <row r="50" spans="2:30" outlineLevel="1" x14ac:dyDescent="0.2">
      <c r="AB50" s="69" t="s">
        <v>18</v>
      </c>
      <c r="AC50" s="69" t="s">
        <v>18</v>
      </c>
      <c r="AD50" s="69" t="s">
        <v>18</v>
      </c>
    </row>
    <row r="51" spans="2:30" collapsed="1" x14ac:dyDescent="0.2">
      <c r="AB51" s="69" t="s">
        <v>93</v>
      </c>
      <c r="AC51" s="69" t="s">
        <v>93</v>
      </c>
      <c r="AD51" s="69" t="s">
        <v>93</v>
      </c>
    </row>
    <row r="52" spans="2:30" x14ac:dyDescent="0.2">
      <c r="AB52" s="69" t="s">
        <v>94</v>
      </c>
      <c r="AC52" s="69" t="s">
        <v>94</v>
      </c>
      <c r="AD52" s="69" t="s">
        <v>94</v>
      </c>
    </row>
    <row r="53" spans="2:30" x14ac:dyDescent="0.2">
      <c r="Q53" s="40"/>
      <c r="AB53" s="69" t="s">
        <v>95</v>
      </c>
      <c r="AC53" s="69" t="s">
        <v>95</v>
      </c>
      <c r="AD53" s="69" t="s">
        <v>95</v>
      </c>
    </row>
    <row r="55" spans="2:30" x14ac:dyDescent="0.2">
      <c r="AB55" s="140" t="s">
        <v>105</v>
      </c>
      <c r="AC55" s="143"/>
      <c r="AD55" s="143"/>
    </row>
    <row r="56" spans="2:30" x14ac:dyDescent="0.2">
      <c r="AB56" s="111"/>
      <c r="AC56" s="111"/>
      <c r="AD56" s="111"/>
    </row>
    <row r="57" spans="2:30" x14ac:dyDescent="0.2">
      <c r="AB57" s="69" t="s">
        <v>18</v>
      </c>
      <c r="AC57" s="69" t="s">
        <v>18</v>
      </c>
      <c r="AD57" s="69" t="s">
        <v>18</v>
      </c>
    </row>
    <row r="58" spans="2:30" x14ac:dyDescent="0.2">
      <c r="P58" s="62"/>
      <c r="AB58" s="69" t="s">
        <v>94</v>
      </c>
      <c r="AC58" s="69" t="s">
        <v>94</v>
      </c>
      <c r="AD58" s="69" t="s">
        <v>94</v>
      </c>
    </row>
    <row r="59" spans="2:30" x14ac:dyDescent="0.2">
      <c r="AB59" s="69" t="s">
        <v>95</v>
      </c>
      <c r="AC59" s="69" t="s">
        <v>95</v>
      </c>
      <c r="AD59" s="69" t="s">
        <v>95</v>
      </c>
    </row>
    <row r="60" spans="2:30" ht="13.5" thickBot="1" x14ac:dyDescent="0.25"/>
    <row r="61" spans="2:30" x14ac:dyDescent="0.2">
      <c r="B61" s="53" t="s">
        <v>23</v>
      </c>
      <c r="D61" s="54" t="s">
        <v>73</v>
      </c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6"/>
      <c r="AA61" s="144" t="s">
        <v>110</v>
      </c>
      <c r="AB61" s="111"/>
      <c r="AC61" s="111"/>
      <c r="AD61" s="111"/>
    </row>
    <row r="62" spans="2:30" ht="13.5" thickBot="1" x14ac:dyDescent="0.25">
      <c r="B62" s="29" t="s">
        <v>24</v>
      </c>
      <c r="D62" s="57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58"/>
      <c r="AA62" s="65" t="s">
        <v>101</v>
      </c>
      <c r="AB62" s="69" t="s">
        <v>107</v>
      </c>
      <c r="AC62" s="69" t="s">
        <v>108</v>
      </c>
      <c r="AD62" s="69" t="s">
        <v>109</v>
      </c>
    </row>
    <row r="63" spans="2:30" x14ac:dyDescent="0.2">
      <c r="B63" s="40" t="s">
        <v>25</v>
      </c>
      <c r="D63" s="57" t="s">
        <v>74</v>
      </c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58"/>
      <c r="AA63" s="65">
        <v>1</v>
      </c>
      <c r="AB63" s="69" t="s">
        <v>78</v>
      </c>
      <c r="AC63" s="69" t="s">
        <v>79</v>
      </c>
      <c r="AD63" s="69" t="s">
        <v>80</v>
      </c>
    </row>
    <row r="64" spans="2:30" x14ac:dyDescent="0.2">
      <c r="D64" s="57" t="s">
        <v>75</v>
      </c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58"/>
      <c r="AA64" s="66">
        <v>2</v>
      </c>
      <c r="AB64" s="69" t="s">
        <v>78</v>
      </c>
      <c r="AC64" s="69" t="s">
        <v>79</v>
      </c>
      <c r="AD64" s="69" t="s">
        <v>80</v>
      </c>
    </row>
    <row r="65" spans="2:30" ht="13.5" thickBot="1" x14ac:dyDescent="0.25">
      <c r="D65" s="57" t="s">
        <v>76</v>
      </c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58"/>
      <c r="AA65" s="66">
        <v>6</v>
      </c>
      <c r="AB65" s="69" t="s">
        <v>78</v>
      </c>
      <c r="AC65" s="69" t="s">
        <v>78</v>
      </c>
      <c r="AD65" s="69" t="s">
        <v>78</v>
      </c>
    </row>
    <row r="66" spans="2:30" ht="16.5" thickBot="1" x14ac:dyDescent="0.3">
      <c r="B66" s="73"/>
      <c r="D66" s="59" t="s">
        <v>77</v>
      </c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/>
      <c r="AA66" s="66">
        <v>7</v>
      </c>
      <c r="AB66" s="69" t="s">
        <v>78</v>
      </c>
      <c r="AC66" s="69" t="s">
        <v>78</v>
      </c>
      <c r="AD66" s="69" t="s">
        <v>78</v>
      </c>
    </row>
    <row r="68" spans="2:30" x14ac:dyDescent="0.2">
      <c r="B68" s="2" t="str">
        <f>IF(B66="","",IF(CHAR(65+MOD(LEFT(B66,6),26))=RIGHT(B66,1),"OK","Erreur-clé"))</f>
        <v/>
      </c>
      <c r="AA68" s="142" t="s">
        <v>111</v>
      </c>
      <c r="AB68" s="142"/>
      <c r="AC68" s="142"/>
      <c r="AD68" s="142"/>
    </row>
    <row r="69" spans="2:30" x14ac:dyDescent="0.2">
      <c r="AA69" s="65" t="s">
        <v>101</v>
      </c>
      <c r="AB69" s="69" t="s">
        <v>107</v>
      </c>
      <c r="AC69" s="69" t="s">
        <v>108</v>
      </c>
      <c r="AD69" s="69" t="s">
        <v>109</v>
      </c>
    </row>
    <row r="70" spans="2:30" x14ac:dyDescent="0.2">
      <c r="AA70" s="65">
        <v>1</v>
      </c>
      <c r="AB70" s="69" t="s">
        <v>112</v>
      </c>
      <c r="AC70" s="69" t="s">
        <v>113</v>
      </c>
      <c r="AD70" s="69" t="s">
        <v>114</v>
      </c>
    </row>
    <row r="71" spans="2:30" x14ac:dyDescent="0.2">
      <c r="AA71" s="66">
        <v>2</v>
      </c>
      <c r="AB71" s="69" t="s">
        <v>115</v>
      </c>
      <c r="AC71" s="69" t="s">
        <v>116</v>
      </c>
      <c r="AD71" s="69" t="s">
        <v>117</v>
      </c>
    </row>
    <row r="72" spans="2:30" x14ac:dyDescent="0.2">
      <c r="AA72" s="66">
        <v>6</v>
      </c>
      <c r="AB72" s="69" t="s">
        <v>128</v>
      </c>
      <c r="AC72" s="69" t="s">
        <v>127</v>
      </c>
      <c r="AD72" s="69" t="s">
        <v>127</v>
      </c>
    </row>
    <row r="73" spans="2:30" x14ac:dyDescent="0.2">
      <c r="AA73" s="66">
        <v>7</v>
      </c>
      <c r="AB73" s="69" t="s">
        <v>127</v>
      </c>
      <c r="AC73" s="69" t="s">
        <v>126</v>
      </c>
      <c r="AD73" s="69" t="s">
        <v>126</v>
      </c>
    </row>
    <row r="83" spans="2:2" x14ac:dyDescent="0.2">
      <c r="B83" s="40"/>
    </row>
    <row r="84" spans="2:2" x14ac:dyDescent="0.2">
      <c r="B84" s="40"/>
    </row>
  </sheetData>
  <sheetProtection sheet="1" objects="1" scenarios="1" selectLockedCells="1"/>
  <mergeCells count="108">
    <mergeCell ref="AB31:AD33"/>
    <mergeCell ref="AA68:AD68"/>
    <mergeCell ref="AB40:AD41"/>
    <mergeCell ref="AB48:AD49"/>
    <mergeCell ref="AB55:AD56"/>
    <mergeCell ref="AA61:AD61"/>
    <mergeCell ref="B34:Q34"/>
    <mergeCell ref="M33:Q33"/>
    <mergeCell ref="F13:F14"/>
    <mergeCell ref="G15:G16"/>
    <mergeCell ref="T28:T29"/>
    <mergeCell ref="AB13:AB14"/>
    <mergeCell ref="F38:K38"/>
    <mergeCell ref="D28:H28"/>
    <mergeCell ref="O13:O14"/>
    <mergeCell ref="I13:I14"/>
    <mergeCell ref="F37:K37"/>
    <mergeCell ref="F36:K36"/>
    <mergeCell ref="G13:G14"/>
    <mergeCell ref="I15:I16"/>
    <mergeCell ref="H15:H16"/>
    <mergeCell ref="M32:Q32"/>
    <mergeCell ref="P23:Q23"/>
    <mergeCell ref="M28:Q28"/>
    <mergeCell ref="P13:P14"/>
    <mergeCell ref="P22:Q22"/>
    <mergeCell ref="R13:R14"/>
    <mergeCell ref="Q15:Q16"/>
    <mergeCell ref="L3:Q3"/>
    <mergeCell ref="L1:Q1"/>
    <mergeCell ref="L5:Q5"/>
    <mergeCell ref="Q11:Q12"/>
    <mergeCell ref="L11:L12"/>
    <mergeCell ref="M7:R7"/>
    <mergeCell ref="O11:O12"/>
    <mergeCell ref="N11:N12"/>
    <mergeCell ref="A11:A12"/>
    <mergeCell ref="A13:A14"/>
    <mergeCell ref="A15:A16"/>
    <mergeCell ref="C13:C14"/>
    <mergeCell ref="AA11:AA12"/>
    <mergeCell ref="T11:T12"/>
    <mergeCell ref="T13:T14"/>
    <mergeCell ref="T15:T16"/>
    <mergeCell ref="L15:L16"/>
    <mergeCell ref="G11:G12"/>
    <mergeCell ref="F15:F16"/>
    <mergeCell ref="H13:H14"/>
    <mergeCell ref="AA15:AA16"/>
    <mergeCell ref="AA13:AA14"/>
    <mergeCell ref="S13:S14"/>
    <mergeCell ref="S15:S16"/>
    <mergeCell ref="Q13:Q14"/>
    <mergeCell ref="J13:J14"/>
    <mergeCell ref="J15:J16"/>
    <mergeCell ref="N13:N14"/>
    <mergeCell ref="P15:P16"/>
    <mergeCell ref="N15:N16"/>
    <mergeCell ref="O15:O16"/>
    <mergeCell ref="L13:L14"/>
    <mergeCell ref="AB15:AB16"/>
    <mergeCell ref="B22:B23"/>
    <mergeCell ref="C15:C16"/>
    <mergeCell ref="C11:C12"/>
    <mergeCell ref="D9:J9"/>
    <mergeCell ref="G22:H22"/>
    <mergeCell ref="B17:D17"/>
    <mergeCell ref="E15:E16"/>
    <mergeCell ref="E13:E14"/>
    <mergeCell ref="AA9:AD9"/>
    <mergeCell ref="D20:I20"/>
    <mergeCell ref="AA10:AB10"/>
    <mergeCell ref="R11:R12"/>
    <mergeCell ref="K17:M17"/>
    <mergeCell ref="E11:E12"/>
    <mergeCell ref="F11:F12"/>
    <mergeCell ref="H11:H12"/>
    <mergeCell ref="M9:S9"/>
    <mergeCell ref="S11:S12"/>
    <mergeCell ref="I11:I12"/>
    <mergeCell ref="J11:J12"/>
    <mergeCell ref="P11:P12"/>
    <mergeCell ref="R15:R16"/>
    <mergeCell ref="M20:R20"/>
    <mergeCell ref="E1:K1"/>
    <mergeCell ref="AF15:AF16"/>
    <mergeCell ref="AG15:AG16"/>
    <mergeCell ref="AH15:AH16"/>
    <mergeCell ref="AI15:AI16"/>
    <mergeCell ref="AF9:AI9"/>
    <mergeCell ref="AC10:AD10"/>
    <mergeCell ref="AC11:AC12"/>
    <mergeCell ref="AF13:AF14"/>
    <mergeCell ref="AG13:AG14"/>
    <mergeCell ref="AH13:AH14"/>
    <mergeCell ref="AI13:AI14"/>
    <mergeCell ref="AF10:AG10"/>
    <mergeCell ref="AH10:AI10"/>
    <mergeCell ref="AF11:AF12"/>
    <mergeCell ref="AG11:AG12"/>
    <mergeCell ref="AH11:AH12"/>
    <mergeCell ref="AI11:AI12"/>
    <mergeCell ref="AD11:AD12"/>
    <mergeCell ref="AC13:AC14"/>
    <mergeCell ref="AD13:AD14"/>
    <mergeCell ref="AC15:AC16"/>
    <mergeCell ref="AD15:AD16"/>
    <mergeCell ref="AB11:AB12"/>
  </mergeCells>
  <phoneticPr fontId="0" type="noConversion"/>
  <conditionalFormatting sqref="B12 K12 B14 K14 B16 K16">
    <cfRule type="cellIs" dxfId="26" priority="27" stopIfTrue="1" operator="equal">
      <formula>""""""</formula>
    </cfRule>
  </conditionalFormatting>
  <conditionalFormatting sqref="C3 M7 D9 M9 B11 K11 D11:F16 H11:H16 M11:O16 Q11:Q16 B13 K13 B15 K15 D28 M28">
    <cfRule type="cellIs" dxfId="25" priority="23" stopIfTrue="1" operator="equal">
      <formula>0</formula>
    </cfRule>
  </conditionalFormatting>
  <conditionalFormatting sqref="D11 M11 D13 M13 D15 M15">
    <cfRule type="cellIs" dxfId="24" priority="30" stopIfTrue="1" operator="equal">
      <formula>"Cat"</formula>
    </cfRule>
  </conditionalFormatting>
  <conditionalFormatting sqref="D12 M12 D14 M14 D16 M16">
    <cfRule type="cellIs" dxfId="23" priority="29" stopIfTrue="1" operator="equal">
      <formula>"?"</formula>
    </cfRule>
  </conditionalFormatting>
  <conditionalFormatting sqref="D22 P22:S22">
    <cfRule type="cellIs" dxfId="22" priority="25" stopIfTrue="1" operator="equal">
      <formula>"FAUX"</formula>
    </cfRule>
  </conditionalFormatting>
  <conditionalFormatting sqref="D23 P23:Q23">
    <cfRule type="cellIs" dxfId="21" priority="20" stopIfTrue="1" operator="equal">
      <formula>"NON VALIDE"</formula>
    </cfRule>
    <cfRule type="cellIs" dxfId="20" priority="21" stopIfTrue="1" operator="equal">
      <formula>"OK"</formula>
    </cfRule>
  </conditionalFormatting>
  <conditionalFormatting sqref="N17">
    <cfRule type="cellIs" dxfId="19" priority="24" stopIfTrue="1" operator="greaterThan">
      <formula>$M$18</formula>
    </cfRule>
  </conditionalFormatting>
  <conditionalFormatting sqref="N17:O17 E17:F17">
    <cfRule type="cellIs" dxfId="18" priority="28" stopIfTrue="1" operator="greaterThan">
      <formula>$D$18</formula>
    </cfRule>
  </conditionalFormatting>
  <dataValidations count="7">
    <dataValidation type="list" allowBlank="1" showInputMessage="1" showErrorMessage="1" sqref="S5" xr:uid="{00000000-0002-0000-0000-000000000000}">
      <formula1>$B$36:$B$38</formula1>
    </dataValidation>
    <dataValidation type="list" allowBlank="1" showInputMessage="1" showErrorMessage="1" sqref="K11 M28:Q28 D28:H28 B11 B13 B15 K15 K13" xr:uid="{00000000-0002-0000-0000-000001000000}">
      <formula1>Liste_Joueurs</formula1>
    </dataValidation>
    <dataValidation type="list" allowBlank="1" showInputMessage="1" showErrorMessage="1" sqref="C3" xr:uid="{00000000-0002-0000-0000-000002000000}">
      <formula1>$AC$5:$AC$7</formula1>
    </dataValidation>
    <dataValidation type="list" allowBlank="1" showInputMessage="1" showErrorMessage="1" sqref="M9:S9 D9:J9" xr:uid="{00000000-0002-0000-0000-000003000000}">
      <formula1>$B$39:$B$49</formula1>
    </dataValidation>
    <dataValidation type="list" allowBlank="1" showInputMessage="1" showErrorMessage="1" sqref="M11 D11" xr:uid="{00000000-0002-0000-0000-000004000000}">
      <formula1>IF($C$3=1,$AB$34:$AB$38,IF($C$3=2,$AB$42:$AB$46,IF($C$3=6,$AB$50:$AB$53,IF($C$3=7,$AB$57:$AB$59))))</formula1>
    </dataValidation>
    <dataValidation type="list" allowBlank="1" showInputMessage="1" showErrorMessage="1" sqref="M13 D13" xr:uid="{00000000-0002-0000-0000-000005000000}">
      <formula1>IF($C$3=1,$AC$34:$AC$35,IF($C$3=2,$AC$42:$AC$44,IF($C$3=6,$AB$50:$AB$53,IF($C$3=7,$AB$57:$AB$59))))</formula1>
    </dataValidation>
    <dataValidation type="list" allowBlank="1" showInputMessage="1" showErrorMessage="1" sqref="M15 D15" xr:uid="{00000000-0002-0000-0000-000006000000}">
      <formula1>IF($C$3=1,$AD$34:$AD$35,IF($C$3=2,$AD$42:$AD$44,IF($C$3=6,$AB$50:$AB$53,IF($C$3=7,$AB$57:$AB$59))))</formula1>
    </dataValidation>
  </dataValidations>
  <hyperlinks>
    <hyperlink ref="F38" r:id="rId1" xr:uid="{00000000-0004-0000-0000-000000000000}"/>
    <hyperlink ref="F37" r:id="rId2" xr:uid="{00000000-0004-0000-0000-000001000000}"/>
    <hyperlink ref="D32" r:id="rId3" xr:uid="{00000000-0004-0000-0000-000002000000}"/>
  </hyperlinks>
  <printOptions horizontalCentered="1"/>
  <pageMargins left="0.19685039370078741" right="0.19685039370078741" top="0.39370078740157483" bottom="0.39370078740157483" header="0.19685039370078741" footer="0.19685039370078741"/>
  <pageSetup paperSize="9" scale="79" orientation="landscape" horizontalDpi="300" verticalDpi="300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CE5DB-29D2-42A1-89AC-DFB44190848D}">
  <sheetPr codeName="Feuil6">
    <pageSetUpPr fitToPage="1"/>
  </sheetPr>
  <dimension ref="A1:AI84"/>
  <sheetViews>
    <sheetView showGridLines="0" showOutlineSymbols="0" zoomScaleNormal="100" workbookViewId="0">
      <selection activeCell="C3" sqref="C3"/>
    </sheetView>
  </sheetViews>
  <sheetFormatPr baseColWidth="10" defaultColWidth="11.42578125" defaultRowHeight="12.75" outlineLevelRow="2" outlineLevelCol="1" x14ac:dyDescent="0.2"/>
  <cols>
    <col min="1" max="1" width="3.140625" style="6" customWidth="1"/>
    <col min="2" max="2" width="27.7109375" style="6" customWidth="1"/>
    <col min="3" max="3" width="12" style="6" customWidth="1"/>
    <col min="4" max="4" width="13.42578125" style="6" customWidth="1"/>
    <col min="5" max="5" width="9.5703125" style="6" customWidth="1"/>
    <col min="6" max="6" width="6.85546875" style="6" customWidth="1"/>
    <col min="7" max="7" width="6.85546875" style="6" bestFit="1" customWidth="1"/>
    <col min="8" max="8" width="5.28515625" style="6" customWidth="1"/>
    <col min="9" max="9" width="6.85546875" style="6" customWidth="1"/>
    <col min="10" max="10" width="5.28515625" style="6" customWidth="1" outlineLevel="1"/>
    <col min="11" max="11" width="27.7109375" style="6" customWidth="1"/>
    <col min="12" max="12" width="9.140625" style="6" bestFit="1" customWidth="1"/>
    <col min="13" max="13" width="13.42578125" style="6" customWidth="1"/>
    <col min="14" max="14" width="8.140625" style="6" customWidth="1"/>
    <col min="15" max="15" width="6.7109375" style="6" customWidth="1"/>
    <col min="16" max="16" width="6.140625" style="6" bestFit="1" customWidth="1"/>
    <col min="17" max="17" width="5.7109375" style="6" customWidth="1"/>
    <col min="18" max="18" width="6.85546875" style="6" customWidth="1"/>
    <col min="19" max="19" width="5.7109375" style="6" customWidth="1" outlineLevel="1"/>
    <col min="20" max="20" width="0.7109375" style="6" customWidth="1"/>
    <col min="21" max="21" width="12.7109375" style="6" bestFit="1" customWidth="1"/>
    <col min="22" max="22" width="6.42578125" style="6" customWidth="1"/>
    <col min="23" max="24" width="2" style="6" customWidth="1"/>
    <col min="25" max="25" width="11.42578125" style="6" customWidth="1"/>
    <col min="26" max="26" width="11.42578125" style="6"/>
    <col min="27" max="27" width="12.5703125" customWidth="1"/>
    <col min="28" max="30" width="13.140625" customWidth="1"/>
    <col min="31" max="31" width="11.42578125" customWidth="1"/>
    <col min="32" max="34" width="11.140625" customWidth="1"/>
    <col min="35" max="35" width="11.140625" style="6" customWidth="1"/>
    <col min="36" max="16384" width="11.42578125" style="6"/>
  </cols>
  <sheetData>
    <row r="1" spans="1:35" ht="23.25" customHeight="1" x14ac:dyDescent="0.3">
      <c r="B1" s="7" t="s">
        <v>0</v>
      </c>
      <c r="C1" s="7"/>
      <c r="D1" s="8"/>
      <c r="E1" s="109"/>
      <c r="F1" s="109"/>
      <c r="G1" s="109"/>
      <c r="H1" s="109"/>
      <c r="I1" s="109"/>
      <c r="J1" s="109"/>
      <c r="K1" s="109"/>
      <c r="L1" s="136" t="s">
        <v>1</v>
      </c>
      <c r="M1" s="136"/>
      <c r="N1" s="136"/>
      <c r="O1" s="136"/>
      <c r="P1" s="136"/>
      <c r="Q1" s="136"/>
      <c r="R1" s="8"/>
      <c r="U1" s="82" t="s">
        <v>764</v>
      </c>
      <c r="V1" s="74" t="str">
        <f>IF(Division=7,"50","")</f>
        <v/>
      </c>
      <c r="AF1" s="78"/>
      <c r="AG1" s="9"/>
      <c r="AH1" s="9"/>
    </row>
    <row r="2" spans="1:35" ht="12.75" customHeight="1" x14ac:dyDescent="0.25">
      <c r="E2" s="12"/>
      <c r="F2" s="12"/>
      <c r="G2" s="12"/>
      <c r="H2" s="12"/>
      <c r="I2" s="12"/>
      <c r="J2" s="12"/>
      <c r="K2" s="12"/>
      <c r="U2" s="67" t="s">
        <v>100</v>
      </c>
      <c r="AC2" s="67" t="s">
        <v>118</v>
      </c>
      <c r="AF2" s="79"/>
    </row>
    <row r="3" spans="1:35" ht="18.75" customHeight="1" x14ac:dyDescent="0.3">
      <c r="B3" s="10" t="s">
        <v>101</v>
      </c>
      <c r="C3" s="72"/>
      <c r="D3" s="76"/>
      <c r="E3" s="12"/>
      <c r="F3" s="12"/>
      <c r="G3" s="12"/>
      <c r="H3" s="12"/>
      <c r="I3" s="12"/>
      <c r="J3" s="12"/>
      <c r="K3" s="12"/>
      <c r="L3" s="135" t="str">
        <f>"Saison"&amp; " " &amp;U1</f>
        <v>Saison 2023-2024</v>
      </c>
      <c r="M3" s="135"/>
      <c r="N3" s="135"/>
      <c r="O3" s="135"/>
      <c r="P3" s="135"/>
      <c r="Q3" s="135"/>
      <c r="R3" s="11"/>
      <c r="S3" s="10"/>
      <c r="T3" s="11"/>
      <c r="U3" s="68" t="s">
        <v>101</v>
      </c>
      <c r="AC3" s="68" t="s">
        <v>101</v>
      </c>
    </row>
    <row r="4" spans="1:35" ht="15.75" customHeight="1" x14ac:dyDescent="0.25">
      <c r="B4" s="12"/>
      <c r="C4" s="77"/>
      <c r="D4" s="77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63" t="str">
        <f>IF(C3="","",IF(C3=1,2000,IF(C3=2,1200,IF(C3=6,700,IF(C3=7,400)))))</f>
        <v/>
      </c>
      <c r="AB4">
        <f>'Rencontre 2'!AC4:AC7</f>
        <v>1</v>
      </c>
      <c r="AC4" s="63">
        <v>1</v>
      </c>
      <c r="AD4" s="63" t="s">
        <v>119</v>
      </c>
    </row>
    <row r="5" spans="1:35" ht="25.5" x14ac:dyDescent="0.25">
      <c r="D5" s="12"/>
      <c r="K5" s="12"/>
      <c r="L5" s="137" t="str">
        <f>IF(OR(D9=""),"",VLOOKUP($D9,$B$39:$C$55,2,FALSE))</f>
        <v/>
      </c>
      <c r="M5" s="137"/>
      <c r="N5" s="137"/>
      <c r="O5" s="137"/>
      <c r="P5" s="137"/>
      <c r="Q5" s="137"/>
      <c r="R5" s="13"/>
      <c r="S5" s="14"/>
      <c r="T5" s="12"/>
      <c r="AC5" s="63">
        <v>2</v>
      </c>
      <c r="AD5" s="63" t="s">
        <v>119</v>
      </c>
    </row>
    <row r="6" spans="1:35" ht="12.75" customHeight="1" x14ac:dyDescent="0.2">
      <c r="D6" s="15"/>
      <c r="AC6" s="63">
        <v>6</v>
      </c>
      <c r="AD6" s="63" t="s">
        <v>101</v>
      </c>
    </row>
    <row r="7" spans="1:35" ht="18.75" customHeight="1" x14ac:dyDescent="0.3">
      <c r="B7" s="16"/>
      <c r="C7" s="16"/>
      <c r="K7" s="17" t="s">
        <v>3</v>
      </c>
      <c r="L7" s="17"/>
      <c r="M7" s="138"/>
      <c r="N7" s="138"/>
      <c r="O7" s="138"/>
      <c r="P7" s="138"/>
      <c r="Q7" s="138"/>
      <c r="R7" s="138"/>
      <c r="AC7" s="63">
        <v>7</v>
      </c>
      <c r="AD7" s="63" t="s">
        <v>101</v>
      </c>
    </row>
    <row r="8" spans="1:35" ht="18" customHeight="1" thickBot="1" x14ac:dyDescent="0.25"/>
    <row r="9" spans="1:35" ht="18.75" outlineLevel="1" x14ac:dyDescent="0.3">
      <c r="B9" s="18" t="s">
        <v>122</v>
      </c>
      <c r="C9" s="19"/>
      <c r="D9" s="116"/>
      <c r="E9" s="116"/>
      <c r="F9" s="116"/>
      <c r="G9" s="116"/>
      <c r="H9" s="116"/>
      <c r="I9" s="116"/>
      <c r="J9" s="117"/>
      <c r="K9" s="85" t="s">
        <v>4</v>
      </c>
      <c r="L9" s="19"/>
      <c r="M9" s="116"/>
      <c r="N9" s="116"/>
      <c r="O9" s="116"/>
      <c r="P9" s="116"/>
      <c r="Q9" s="116"/>
      <c r="R9" s="116"/>
      <c r="S9" s="117"/>
      <c r="AA9" s="111" t="s">
        <v>120</v>
      </c>
      <c r="AB9" s="111"/>
      <c r="AC9" s="111"/>
      <c r="AD9" s="111"/>
      <c r="AF9" s="111" t="s">
        <v>121</v>
      </c>
      <c r="AG9" s="111"/>
      <c r="AH9" s="111"/>
      <c r="AI9" s="111"/>
    </row>
    <row r="10" spans="1:35" ht="30" customHeight="1" x14ac:dyDescent="0.2">
      <c r="B10" s="20" t="s">
        <v>5</v>
      </c>
      <c r="C10" s="21" t="s">
        <v>106</v>
      </c>
      <c r="D10" s="22" t="s">
        <v>125</v>
      </c>
      <c r="E10" s="22" t="s">
        <v>6</v>
      </c>
      <c r="F10" s="22" t="s">
        <v>7</v>
      </c>
      <c r="G10" s="22" t="s">
        <v>8</v>
      </c>
      <c r="H10" s="22" t="s">
        <v>9</v>
      </c>
      <c r="I10" s="22" t="s">
        <v>86</v>
      </c>
      <c r="J10" s="23" t="s">
        <v>70</v>
      </c>
      <c r="K10" s="20" t="s">
        <v>5</v>
      </c>
      <c r="L10" s="21" t="str">
        <f>C10</f>
        <v>Mode de
Jeu</v>
      </c>
      <c r="M10" s="22" t="s">
        <v>125</v>
      </c>
      <c r="N10" s="22" t="s">
        <v>6</v>
      </c>
      <c r="O10" s="22" t="s">
        <v>7</v>
      </c>
      <c r="P10" s="22" t="s">
        <v>8</v>
      </c>
      <c r="Q10" s="22" t="s">
        <v>9</v>
      </c>
      <c r="R10" s="22" t="s">
        <v>86</v>
      </c>
      <c r="S10" s="23" t="s">
        <v>70</v>
      </c>
      <c r="AA10" s="110" t="s">
        <v>97</v>
      </c>
      <c r="AB10" s="110"/>
      <c r="AC10" s="112" t="s">
        <v>99</v>
      </c>
      <c r="AD10" s="110"/>
      <c r="AF10" s="110" t="s">
        <v>97</v>
      </c>
      <c r="AG10" s="110"/>
      <c r="AH10" s="112" t="s">
        <v>99</v>
      </c>
      <c r="AI10" s="110"/>
    </row>
    <row r="11" spans="1:35" ht="20.25" customHeight="1" x14ac:dyDescent="0.2">
      <c r="A11" s="130"/>
      <c r="B11" s="80"/>
      <c r="C11" s="115" t="str">
        <f>IF($C$3&lt;&gt;"",VLOOKUP($C$3,$AA$63:$AD$66,2,FALSE),"")</f>
        <v/>
      </c>
      <c r="D11" s="81"/>
      <c r="E11" s="122"/>
      <c r="F11" s="122"/>
      <c r="G11" s="128" t="str">
        <f>IF(F11="","",E11/F11)</f>
        <v/>
      </c>
      <c r="H11" s="122"/>
      <c r="I11" s="126" t="str">
        <f>IF(E11=0,"",E11/(LEFT(D12,3)))</f>
        <v/>
      </c>
      <c r="J11" s="127" t="str">
        <f>IF(I11="","",IF(I11&gt;R11,3,IF(I11=R11,2,1)))</f>
        <v/>
      </c>
      <c r="K11" s="80"/>
      <c r="L11" s="115" t="str">
        <f>IF($C$3&lt;&gt;"",VLOOKUP($C$3,$AA$63:$AD$66,2,FALSE),"")</f>
        <v/>
      </c>
      <c r="M11" s="81"/>
      <c r="N11" s="122"/>
      <c r="O11" s="132" t="str">
        <f>IF(F11="","",F11)</f>
        <v/>
      </c>
      <c r="P11" s="128" t="str">
        <f>IF(O11="","",N11/O11)</f>
        <v/>
      </c>
      <c r="Q11" s="122"/>
      <c r="R11" s="126" t="str">
        <f>IF(N11=0,"",N11/(LEFT(M12,3)))</f>
        <v/>
      </c>
      <c r="S11" s="127" t="str">
        <f>IF(R11="","",IF(R11&gt;I11,3,IF(R11=I11,2,1)))</f>
        <v/>
      </c>
      <c r="T11" s="131"/>
      <c r="AA11" s="110" t="s">
        <v>78</v>
      </c>
      <c r="AB11" s="110" t="str">
        <f>IF($D11&lt;&gt;"",VLOOKUP($D11,$AA$24:$AD$30,2,FALSE),"")</f>
        <v/>
      </c>
      <c r="AC11" s="110" t="s">
        <v>78</v>
      </c>
      <c r="AD11" s="110" t="str">
        <f>IF($M11&lt;&gt;"",VLOOKUP($M11,$AA$24:$AD$30,2,FALSE),"")</f>
        <v/>
      </c>
      <c r="AF11" s="110" t="s">
        <v>78</v>
      </c>
      <c r="AG11" s="110" t="str">
        <f>IF($D11&lt;&gt;"",VLOOKUP($D11,$AA$24:$AB$30,2,FALSE),"")</f>
        <v/>
      </c>
      <c r="AH11" s="110" t="s">
        <v>78</v>
      </c>
      <c r="AI11" s="110" t="str">
        <f>IF($M11&lt;&gt;"",VLOOKUP($M11,$AA$24:$AD$30,2,FALSE),"")</f>
        <v/>
      </c>
    </row>
    <row r="12" spans="1:35" ht="15" customHeight="1" x14ac:dyDescent="0.2">
      <c r="A12" s="130"/>
      <c r="B12" s="24" t="str">
        <f>IF($B11&lt;&gt;"",VLOOKUP($B11,Joueurs!$B$3:$F$496,4,FALSE),"")</f>
        <v/>
      </c>
      <c r="C12" s="115"/>
      <c r="D12" s="71" t="str">
        <f>IF($C$3&lt;&gt;"",VLOOKUP($C$3,$AA$70:$AD$73,2,FALSE),"")</f>
        <v/>
      </c>
      <c r="E12" s="122"/>
      <c r="F12" s="122"/>
      <c r="G12" s="129"/>
      <c r="H12" s="122"/>
      <c r="I12" s="126"/>
      <c r="J12" s="127"/>
      <c r="K12" s="24" t="str">
        <f>IF($K11&lt;&gt;"",VLOOKUP($K11,Joueurs!$B$3:$F$496,4,FALSE),"")</f>
        <v/>
      </c>
      <c r="L12" s="115"/>
      <c r="M12" s="71" t="str">
        <f>IF($C$3&lt;&gt;"",VLOOKUP($C$3,$AA$70:$AD$73,2,FALSE),"")</f>
        <v/>
      </c>
      <c r="N12" s="122"/>
      <c r="O12" s="132"/>
      <c r="P12" s="129"/>
      <c r="Q12" s="122"/>
      <c r="R12" s="126"/>
      <c r="S12" s="127"/>
      <c r="T12" s="131"/>
      <c r="AA12" s="110"/>
      <c r="AB12" s="110"/>
      <c r="AC12" s="110"/>
      <c r="AD12" s="110"/>
      <c r="AF12" s="110"/>
      <c r="AG12" s="110"/>
      <c r="AH12" s="110"/>
      <c r="AI12" s="110"/>
    </row>
    <row r="13" spans="1:35" ht="20.25" customHeight="1" x14ac:dyDescent="0.2">
      <c r="A13" s="130"/>
      <c r="B13" s="80"/>
      <c r="C13" s="115" t="str">
        <f>IF($C$3&lt;&gt;"",VLOOKUP($C$3,$AA$63:$AD$66,3,FALSE),"")</f>
        <v/>
      </c>
      <c r="D13" s="81"/>
      <c r="E13" s="122"/>
      <c r="F13" s="122"/>
      <c r="G13" s="128" t="str">
        <f>IF(F13="","",E13/F13)</f>
        <v/>
      </c>
      <c r="H13" s="122"/>
      <c r="I13" s="126" t="str">
        <f>IF(E13=0,"",E13/(LEFT(D14,3)))</f>
        <v/>
      </c>
      <c r="J13" s="127" t="str">
        <f>IF(I13="","",IF(I13&gt;R13,3,IF(I13=R13,2,1)))</f>
        <v/>
      </c>
      <c r="K13" s="80"/>
      <c r="L13" s="115" t="str">
        <f>IF($C$3&lt;&gt;"",VLOOKUP($C$3,$AA$63:$AD$66,3,FALSE),"")</f>
        <v/>
      </c>
      <c r="M13" s="81"/>
      <c r="N13" s="122"/>
      <c r="O13" s="132" t="str">
        <f>IF(F13="","",F13)</f>
        <v/>
      </c>
      <c r="P13" s="128" t="str">
        <f>IF(O13="","",N13/O13)</f>
        <v/>
      </c>
      <c r="Q13" s="122"/>
      <c r="R13" s="126" t="str">
        <f>IF(N13=0,"",N13/(LEFT(M14,3)))</f>
        <v/>
      </c>
      <c r="S13" s="127" t="str">
        <f>IF(R13="","",IF(R13&gt;I13,3,IF(R13=I13,2,1)))</f>
        <v/>
      </c>
      <c r="T13" s="131"/>
      <c r="AA13" s="110" t="s">
        <v>79</v>
      </c>
      <c r="AB13" s="110" t="str">
        <f>IF($D13&lt;&gt;"",VLOOKUP($D13,$AA$24:$AD$30,3,FALSE),"")</f>
        <v/>
      </c>
      <c r="AC13" s="110" t="s">
        <v>79</v>
      </c>
      <c r="AD13" s="110" t="str">
        <f>IF($M13&lt;&gt;"",VLOOKUP($M13,$AA$24:$AD$30,3,FALSE),"")</f>
        <v/>
      </c>
      <c r="AF13" s="110" t="s">
        <v>78</v>
      </c>
      <c r="AG13" s="110" t="str">
        <f>IF($D13&lt;&gt;"",VLOOKUP($D13,$AA$24:$AD$30,2,FALSE),"")</f>
        <v/>
      </c>
      <c r="AH13" s="110" t="s">
        <v>78</v>
      </c>
      <c r="AI13" s="110" t="str">
        <f>IF($M13&lt;&gt;"",VLOOKUP($M13,$AA$24:$AD$30,2,FALSE),"")</f>
        <v/>
      </c>
    </row>
    <row r="14" spans="1:35" ht="15" customHeight="1" x14ac:dyDescent="0.2">
      <c r="A14" s="130"/>
      <c r="B14" s="24" t="str">
        <f>IF($B13&lt;&gt;"",VLOOKUP($B13,Joueurs!$B$3:$F$496,4,FALSE),"")</f>
        <v/>
      </c>
      <c r="C14" s="115"/>
      <c r="D14" s="71" t="str">
        <f>IF($C$3&lt;&gt;"",VLOOKUP($C$3,$AA$70:$AD$73,3,FALSE),"")</f>
        <v/>
      </c>
      <c r="E14" s="122"/>
      <c r="F14" s="122"/>
      <c r="G14" s="129"/>
      <c r="H14" s="122"/>
      <c r="I14" s="126"/>
      <c r="J14" s="127"/>
      <c r="K14" s="24" t="str">
        <f>IF($K13&lt;&gt;"",VLOOKUP($K13,Joueurs!$B$3:$F$496,4,FALSE),"")</f>
        <v/>
      </c>
      <c r="L14" s="115"/>
      <c r="M14" s="71" t="str">
        <f>IF($C$3&lt;&gt;"",VLOOKUP($C$3,$AA$70:$AD$73,3,FALSE),"")</f>
        <v/>
      </c>
      <c r="N14" s="122"/>
      <c r="O14" s="132"/>
      <c r="P14" s="129"/>
      <c r="Q14" s="122"/>
      <c r="R14" s="126"/>
      <c r="S14" s="127"/>
      <c r="T14" s="131"/>
      <c r="AA14" s="110"/>
      <c r="AB14" s="110"/>
      <c r="AC14" s="110"/>
      <c r="AD14" s="110"/>
      <c r="AF14" s="110"/>
      <c r="AG14" s="110"/>
      <c r="AH14" s="110"/>
      <c r="AI14" s="110"/>
    </row>
    <row r="15" spans="1:35" ht="20.25" customHeight="1" x14ac:dyDescent="0.2">
      <c r="A15" s="130"/>
      <c r="B15" s="80"/>
      <c r="C15" s="115" t="str">
        <f>IF($C$3&lt;&gt;"",VLOOKUP($C$3,$AA$63:$AD$66,4,FALSE),"")</f>
        <v/>
      </c>
      <c r="D15" s="81"/>
      <c r="E15" s="122"/>
      <c r="F15" s="122"/>
      <c r="G15" s="128" t="str">
        <f>IF(F15="","",E15/F15)</f>
        <v/>
      </c>
      <c r="H15" s="122"/>
      <c r="I15" s="126" t="str">
        <f>IF(E15=0,"",E15/(LEFT(D16,3)))</f>
        <v/>
      </c>
      <c r="J15" s="127" t="str">
        <f>IF(I15="","",IF(I15&gt;R15,3,IF(I15=R15,2,1)))</f>
        <v/>
      </c>
      <c r="K15" s="80"/>
      <c r="L15" s="115" t="str">
        <f>IF($C$3&lt;&gt;"",VLOOKUP($C$3,$AA$63:$AD$66,4,FALSE),"")</f>
        <v/>
      </c>
      <c r="M15" s="81"/>
      <c r="N15" s="122"/>
      <c r="O15" s="132" t="str">
        <f>IF(F15="","",F15)</f>
        <v/>
      </c>
      <c r="P15" s="128" t="str">
        <f>IF(O15="","",N15/O15)</f>
        <v/>
      </c>
      <c r="Q15" s="122"/>
      <c r="R15" s="126" t="str">
        <f>IF(N15=0,"",N15/(LEFT(M16,3)))</f>
        <v/>
      </c>
      <c r="S15" s="127" t="str">
        <f>IF(R15="","",IF(R15&gt;I15,3,IF(R15=I15,2,1)))</f>
        <v/>
      </c>
      <c r="T15" s="131"/>
      <c r="AA15" s="110" t="s">
        <v>80</v>
      </c>
      <c r="AB15" s="110" t="str">
        <f>IF($D15&lt;&gt;"",VLOOKUP($D15,$AA$24:$AD$30,4,FALSE),"")</f>
        <v/>
      </c>
      <c r="AC15" s="110" t="s">
        <v>80</v>
      </c>
      <c r="AD15" s="110" t="str">
        <f>IF($M15&lt;&gt;"",VLOOKUP($M15,$AA$24:$AD$30,4,FALSE),"")</f>
        <v/>
      </c>
      <c r="AF15" s="110" t="s">
        <v>78</v>
      </c>
      <c r="AG15" s="110" t="str">
        <f>IF($D15&lt;&gt;"",VLOOKUP($D15,$AA$24:$AD$30,2,FALSE),"")</f>
        <v/>
      </c>
      <c r="AH15" s="110" t="s">
        <v>78</v>
      </c>
      <c r="AI15" s="110" t="str">
        <f>IF($M15&lt;&gt;"",VLOOKUP($M15,$AA$24:$AD$30,2,FALSE),"")</f>
        <v/>
      </c>
    </row>
    <row r="16" spans="1:35" ht="15" customHeight="1" x14ac:dyDescent="0.2">
      <c r="A16" s="130"/>
      <c r="B16" s="24" t="str">
        <f>IF($B15&lt;&gt;"",VLOOKUP($B15,Joueurs!$B$3:$F$496,4,FALSE),"")</f>
        <v/>
      </c>
      <c r="C16" s="115"/>
      <c r="D16" s="71" t="str">
        <f>IF($C$3&lt;&gt;"",VLOOKUP($C$3,$AA$70:$AD$73,4,FALSE),"")</f>
        <v/>
      </c>
      <c r="E16" s="122"/>
      <c r="F16" s="122"/>
      <c r="G16" s="129"/>
      <c r="H16" s="122"/>
      <c r="I16" s="126"/>
      <c r="J16" s="127"/>
      <c r="K16" s="24" t="str">
        <f>IF($K15&lt;&gt;"",VLOOKUP($K15,Joueurs!$B$3:$F$496,4,FALSE),"")</f>
        <v/>
      </c>
      <c r="L16" s="115"/>
      <c r="M16" s="71" t="str">
        <f>IF($C$3&lt;&gt;"",VLOOKUP($C$3,$AA$70:$AD$73,4,FALSE),"")</f>
        <v/>
      </c>
      <c r="N16" s="122"/>
      <c r="O16" s="132"/>
      <c r="P16" s="129"/>
      <c r="Q16" s="122"/>
      <c r="R16" s="126"/>
      <c r="S16" s="127"/>
      <c r="T16" s="131"/>
      <c r="AA16" s="110"/>
      <c r="AB16" s="110"/>
      <c r="AC16" s="110"/>
      <c r="AD16" s="110"/>
      <c r="AF16" s="110"/>
      <c r="AG16" s="110"/>
      <c r="AH16" s="110"/>
      <c r="AI16" s="110"/>
    </row>
    <row r="17" spans="2:35" ht="21" customHeight="1" thickBot="1" x14ac:dyDescent="0.25">
      <c r="B17" s="120" t="s">
        <v>10</v>
      </c>
      <c r="C17" s="121"/>
      <c r="D17" s="121"/>
      <c r="E17" s="25" t="str">
        <f>IF(OR($C$3=""),"",SUM(E11:E16))</f>
        <v/>
      </c>
      <c r="F17" s="25" t="str">
        <f>IF(OR($C$3=""),"",SUM(F11:F16))</f>
        <v/>
      </c>
      <c r="G17" s="84" t="str">
        <f>IF(OR($C$3=""),"",IF(F17=0,"",E17/F17))</f>
        <v/>
      </c>
      <c r="H17" s="26"/>
      <c r="I17" s="27" t="str">
        <f>IF(OR($C$3=""),"",SUM(I11:I16)/3)</f>
        <v/>
      </c>
      <c r="J17" s="28" t="str">
        <f>IF(OR(C3=""),"",SUM(J11:J16))</f>
        <v/>
      </c>
      <c r="K17" s="120" t="s">
        <v>10</v>
      </c>
      <c r="L17" s="121"/>
      <c r="M17" s="121"/>
      <c r="N17" s="25" t="str">
        <f>IF(OR($C$3=""),"",SUM(N11:N16))</f>
        <v/>
      </c>
      <c r="O17" s="25" t="str">
        <f>IF(OR($C$3=""),"",SUM(O11:O16))</f>
        <v/>
      </c>
      <c r="P17" s="84" t="str">
        <f>IF(OR($C$3=""),"",IF(O17=0,"",N17/O17))</f>
        <v/>
      </c>
      <c r="Q17" s="26"/>
      <c r="R17" s="27" t="str">
        <f>IF(OR($C$3=""),"",SUM(R11:R16)/3)</f>
        <v/>
      </c>
      <c r="S17" s="28" t="str">
        <f>IF(OR(C3=""),"",SUM(S11:S16))</f>
        <v/>
      </c>
      <c r="AA17" s="64" t="s">
        <v>98</v>
      </c>
      <c r="AB17" s="63" t="str">
        <f>IF(OR(D11="",D13="",D15=""),"",AB11+AB13+AB15)</f>
        <v/>
      </c>
      <c r="AC17" s="64" t="s">
        <v>98</v>
      </c>
      <c r="AD17" s="63" t="str">
        <f>IF(OR(AD11="",AD13="",AD15=""),"",AD11+AD13+AD15)</f>
        <v/>
      </c>
      <c r="AF17" s="64" t="s">
        <v>98</v>
      </c>
      <c r="AG17" s="63" t="str">
        <f>IF(OR(D11="",D13="",D15=""),"",AG11+AG13+AG15)</f>
        <v/>
      </c>
      <c r="AH17" s="64" t="s">
        <v>98</v>
      </c>
      <c r="AI17" s="63" t="str">
        <f>IF(OR(AI11="",AI13="",AI15=""),"",AI11+AI13+AI15)</f>
        <v/>
      </c>
    </row>
    <row r="18" spans="2:35" ht="14.25" customHeight="1" thickBot="1" x14ac:dyDescent="0.25">
      <c r="D18" s="29" t="str">
        <f>IF(OR(D12="",D14="",D16=""),"",LEFT(D14,3)+LEFT(D16,3)+LEFT(D12,3))</f>
        <v/>
      </c>
      <c r="M18" s="29" t="str">
        <f>IF(OR(M12="",M14="",M16=""),"",LEFT(M14,3)+LEFT(M16,3)+LEFT(M12,3))</f>
        <v/>
      </c>
    </row>
    <row r="19" spans="2:35" ht="13.5" thickBot="1" x14ac:dyDescent="0.25"/>
    <row r="20" spans="2:35" ht="13.5" thickBot="1" x14ac:dyDescent="0.25">
      <c r="D20" s="123" t="str">
        <f>IF(OR(C3=""),"",IF(J17=0,"",IF(J17&lt;S17,M9,IF(J17=S17,D9,D9))))</f>
        <v/>
      </c>
      <c r="E20" s="124"/>
      <c r="F20" s="124"/>
      <c r="G20" s="124"/>
      <c r="H20" s="124"/>
      <c r="I20" s="125"/>
      <c r="J20" s="30"/>
      <c r="K20" s="30" t="str">
        <f>IF(OR(C3=""),"",IF(J17=S17,"EGALITE CONTRE","BAT CONTRE"))</f>
        <v/>
      </c>
      <c r="L20" s="30"/>
      <c r="M20" s="123" t="str">
        <f>IF(OR(C3=""),"",IF(S17=0,"",IF(S17&lt;J17,M9,IF(S17=J17,M9,D9))))</f>
        <v/>
      </c>
      <c r="N20" s="124"/>
      <c r="O20" s="124"/>
      <c r="P20" s="124"/>
      <c r="Q20" s="124"/>
      <c r="R20" s="125"/>
      <c r="S20" s="30"/>
    </row>
    <row r="21" spans="2:35" ht="13.5" thickBot="1" x14ac:dyDescent="0.25"/>
    <row r="22" spans="2:35" s="31" customFormat="1" ht="16.5" thickBot="1" x14ac:dyDescent="0.3">
      <c r="B22" s="113" t="s">
        <v>69</v>
      </c>
      <c r="C22" s="32"/>
      <c r="D22" s="33" t="str">
        <f>IF($C$3="","",IF($C$3=1,$AB$17,IF($C$3=2,$AB$17,IF(C3=6,$AG$17,IF($C$3=7,$AG$17)))))</f>
        <v/>
      </c>
      <c r="G22" s="118" t="str">
        <f>IF(J17&lt;S17,S17,IF(J17=S17,J17,J17))</f>
        <v/>
      </c>
      <c r="H22" s="119"/>
      <c r="I22" s="12"/>
      <c r="J22" s="12"/>
      <c r="K22" s="34" t="s">
        <v>11</v>
      </c>
      <c r="L22" s="34"/>
      <c r="M22" s="35" t="str">
        <f>IF(S17&lt;J17,S17,IF(S17=J17,S17,J17))</f>
        <v/>
      </c>
      <c r="P22" s="133" t="str">
        <f>IF($C$3="","",IF($C$3=1,$AD$17,IF($C$3=2,$AD$17,IF(C3=6,$AI$17,IF($C$3=7,$AI$17)))))</f>
        <v/>
      </c>
      <c r="Q22" s="134"/>
      <c r="R22" s="36"/>
      <c r="S22" s="36"/>
      <c r="AA22" s="69"/>
      <c r="AB22" s="69" t="s">
        <v>78</v>
      </c>
      <c r="AC22" s="69" t="s">
        <v>79</v>
      </c>
      <c r="AD22" s="69" t="s">
        <v>80</v>
      </c>
      <c r="AF22"/>
      <c r="AG22"/>
      <c r="AH22"/>
    </row>
    <row r="23" spans="2:35" ht="12.75" customHeight="1" x14ac:dyDescent="0.2">
      <c r="B23" s="114"/>
      <c r="C23" s="37"/>
      <c r="D23" s="38" t="str">
        <f>IF(OR(C3=""),"",IF(D22&lt;=$U$4,"OK","NON VALIDE"))</f>
        <v/>
      </c>
      <c r="P23" s="157" t="str">
        <f>IF(OR(C3=""),"",IF(P22&lt;=$U$4,"OK","NON VALIDE"))</f>
        <v/>
      </c>
      <c r="Q23" s="158"/>
      <c r="R23" s="39"/>
      <c r="S23" s="39"/>
      <c r="AA23" s="69" t="s">
        <v>18</v>
      </c>
      <c r="AB23" s="70"/>
      <c r="AC23" s="70"/>
      <c r="AD23" s="70"/>
    </row>
    <row r="24" spans="2:35" x14ac:dyDescent="0.2">
      <c r="B24" s="6" t="s">
        <v>12</v>
      </c>
      <c r="K24" s="6" t="s">
        <v>12</v>
      </c>
      <c r="AA24" s="69" t="s">
        <v>89</v>
      </c>
      <c r="AB24" s="69">
        <v>800</v>
      </c>
      <c r="AC24" s="69">
        <v>800</v>
      </c>
      <c r="AD24" s="69">
        <v>800</v>
      </c>
    </row>
    <row r="25" spans="2:35" x14ac:dyDescent="0.2">
      <c r="B25" s="6" t="s">
        <v>13</v>
      </c>
      <c r="K25" s="6" t="s">
        <v>13</v>
      </c>
      <c r="AA25" s="69" t="s">
        <v>90</v>
      </c>
      <c r="AB25" s="70"/>
      <c r="AC25" s="70"/>
      <c r="AD25" s="69">
        <v>700</v>
      </c>
    </row>
    <row r="26" spans="2:35" x14ac:dyDescent="0.2">
      <c r="B26" s="6" t="s">
        <v>14</v>
      </c>
      <c r="K26" s="6" t="s">
        <v>14</v>
      </c>
      <c r="AA26" s="69" t="s">
        <v>91</v>
      </c>
      <c r="AB26" s="69">
        <v>600</v>
      </c>
      <c r="AC26" s="69">
        <v>600</v>
      </c>
      <c r="AD26" s="69">
        <v>600</v>
      </c>
    </row>
    <row r="27" spans="2:35" x14ac:dyDescent="0.2">
      <c r="AA27" s="69" t="s">
        <v>92</v>
      </c>
      <c r="AB27" s="69">
        <v>400</v>
      </c>
      <c r="AC27" s="69">
        <v>400</v>
      </c>
      <c r="AD27" s="69">
        <v>400</v>
      </c>
    </row>
    <row r="28" spans="2:35" ht="12.75" customHeight="1" x14ac:dyDescent="0.2">
      <c r="B28" s="6" t="s">
        <v>15</v>
      </c>
      <c r="D28" s="151"/>
      <c r="E28" s="151"/>
      <c r="F28" s="151"/>
      <c r="G28" s="151"/>
      <c r="H28" s="151"/>
      <c r="I28" s="40"/>
      <c r="K28" s="6" t="s">
        <v>15</v>
      </c>
      <c r="M28" s="151"/>
      <c r="N28" s="151"/>
      <c r="O28" s="151"/>
      <c r="P28" s="151"/>
      <c r="Q28" s="151"/>
      <c r="R28" s="40"/>
      <c r="T28" s="131"/>
      <c r="AA28" s="69" t="s">
        <v>93</v>
      </c>
      <c r="AB28" s="69">
        <v>300</v>
      </c>
      <c r="AC28" s="69">
        <v>300</v>
      </c>
      <c r="AD28" s="69">
        <v>300</v>
      </c>
    </row>
    <row r="29" spans="2:35" ht="12.75" customHeight="1" x14ac:dyDescent="0.2">
      <c r="B29" s="6" t="s">
        <v>16</v>
      </c>
      <c r="K29" s="6" t="s">
        <v>16</v>
      </c>
      <c r="T29" s="131"/>
      <c r="AA29" s="69" t="s">
        <v>94</v>
      </c>
      <c r="AB29" s="69">
        <v>200</v>
      </c>
      <c r="AC29" s="70"/>
      <c r="AD29" s="70"/>
    </row>
    <row r="30" spans="2:35" ht="13.5" thickBot="1" x14ac:dyDescent="0.25">
      <c r="AA30" s="69" t="s">
        <v>95</v>
      </c>
      <c r="AB30" s="69">
        <v>100</v>
      </c>
      <c r="AC30" s="70"/>
      <c r="AD30" s="70"/>
    </row>
    <row r="31" spans="2:35" x14ac:dyDescent="0.2">
      <c r="B31" s="86" t="s">
        <v>271</v>
      </c>
      <c r="C31" s="41"/>
      <c r="D31" s="41"/>
      <c r="E31" s="41"/>
      <c r="F31" s="41"/>
      <c r="G31" s="41"/>
      <c r="H31" s="41"/>
      <c r="I31" s="41"/>
      <c r="J31" s="41"/>
      <c r="K31" s="3"/>
      <c r="L31" s="3"/>
      <c r="M31" s="42"/>
      <c r="N31" s="43"/>
      <c r="O31" s="43"/>
      <c r="P31" s="43"/>
      <c r="Q31" s="43"/>
      <c r="R31" s="44"/>
      <c r="AB31" s="139" t="s">
        <v>102</v>
      </c>
      <c r="AC31" s="139"/>
      <c r="AD31" s="139"/>
    </row>
    <row r="32" spans="2:35" ht="13.5" customHeight="1" thickBot="1" x14ac:dyDescent="0.25">
      <c r="B32" s="87" t="s">
        <v>331</v>
      </c>
      <c r="C32" s="47"/>
      <c r="D32" s="93" t="s">
        <v>270</v>
      </c>
      <c r="E32" s="48"/>
      <c r="F32" s="48"/>
      <c r="G32" s="48"/>
      <c r="H32" s="48"/>
      <c r="I32" s="48"/>
      <c r="J32" s="48"/>
      <c r="K32" s="4" t="str">
        <f>IF(OR(D9=""),"",IF(L5=B37,D37,D38))</f>
        <v/>
      </c>
      <c r="L32" s="75"/>
      <c r="M32" s="146" t="str">
        <f>IF(OR(D9=""),"",IF(K32=D37,F37,K38))</f>
        <v/>
      </c>
      <c r="N32" s="147"/>
      <c r="O32" s="147"/>
      <c r="P32" s="147"/>
      <c r="Q32" s="147"/>
      <c r="R32" s="49"/>
      <c r="AB32" s="140"/>
      <c r="AC32" s="140"/>
      <c r="AD32" s="140"/>
    </row>
    <row r="33" spans="2:30" ht="18" hidden="1" customHeight="1" thickBot="1" x14ac:dyDescent="0.25">
      <c r="B33" s="46" t="s">
        <v>17</v>
      </c>
      <c r="C33" s="47"/>
      <c r="D33" s="48"/>
      <c r="E33" s="48"/>
      <c r="F33" s="48"/>
      <c r="G33" s="48"/>
      <c r="H33" s="48"/>
      <c r="I33" s="48"/>
      <c r="J33" s="48"/>
      <c r="K33" s="4" t="str">
        <f>IF(OR(D9=""),"",D36)</f>
        <v/>
      </c>
      <c r="L33" s="4"/>
      <c r="M33" s="146" t="str">
        <f>IF(OR(D9=""),"",F36)</f>
        <v/>
      </c>
      <c r="N33" s="147"/>
      <c r="O33" s="147"/>
      <c r="P33" s="147"/>
      <c r="Q33" s="147"/>
      <c r="R33" s="49"/>
      <c r="AB33" s="141"/>
      <c r="AC33" s="141"/>
      <c r="AD33" s="141"/>
    </row>
    <row r="34" spans="2:30" ht="23.25" customHeight="1" x14ac:dyDescent="0.35">
      <c r="B34" s="145" t="s">
        <v>629</v>
      </c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50"/>
      <c r="S34" s="50"/>
      <c r="AA34" t="str">
        <f>'Rencontre 2'!AB34:AB38</f>
        <v>Cat</v>
      </c>
      <c r="AB34" s="69" t="s">
        <v>18</v>
      </c>
      <c r="AC34" s="69" t="s">
        <v>18</v>
      </c>
      <c r="AD34" s="69" t="s">
        <v>18</v>
      </c>
    </row>
    <row r="35" spans="2:30" ht="13.5" customHeight="1" outlineLevel="1" x14ac:dyDescent="0.2">
      <c r="AB35" s="69" t="s">
        <v>89</v>
      </c>
      <c r="AC35" s="69" t="s">
        <v>89</v>
      </c>
      <c r="AD35" s="69" t="s">
        <v>89</v>
      </c>
    </row>
    <row r="36" spans="2:30" outlineLevel="1" x14ac:dyDescent="0.2">
      <c r="B36" s="51" t="s">
        <v>2</v>
      </c>
      <c r="D36" s="5"/>
      <c r="E36" s="88"/>
      <c r="F36" s="155"/>
      <c r="G36" s="143"/>
      <c r="H36" s="143"/>
      <c r="I36" s="143"/>
      <c r="J36" s="143"/>
      <c r="K36" s="156"/>
      <c r="AB36" s="69" t="s">
        <v>93</v>
      </c>
      <c r="AC36" s="69"/>
      <c r="AD36" s="69" t="s">
        <v>93</v>
      </c>
    </row>
    <row r="37" spans="2:30" outlineLevel="1" x14ac:dyDescent="0.2">
      <c r="B37" s="51" t="s">
        <v>19</v>
      </c>
      <c r="D37" s="89" t="s">
        <v>330</v>
      </c>
      <c r="E37" s="90"/>
      <c r="F37" s="152" t="s">
        <v>270</v>
      </c>
      <c r="G37" s="153"/>
      <c r="H37" s="153"/>
      <c r="I37" s="153"/>
      <c r="J37" s="153"/>
      <c r="K37" s="154"/>
      <c r="AB37" s="69" t="s">
        <v>94</v>
      </c>
      <c r="AC37" s="69"/>
      <c r="AD37" s="69"/>
    </row>
    <row r="38" spans="2:30" outlineLevel="2" x14ac:dyDescent="0.2">
      <c r="B38" s="51" t="s">
        <v>20</v>
      </c>
      <c r="D38" s="91" t="s">
        <v>21</v>
      </c>
      <c r="E38" s="92"/>
      <c r="F38" s="148" t="s">
        <v>22</v>
      </c>
      <c r="G38" s="149"/>
      <c r="H38" s="149"/>
      <c r="I38" s="149"/>
      <c r="J38" s="149"/>
      <c r="K38" s="150"/>
      <c r="AB38" s="69" t="s">
        <v>95</v>
      </c>
      <c r="AC38" s="69"/>
      <c r="AD38" s="69"/>
    </row>
    <row r="39" spans="2:30" outlineLevel="1" x14ac:dyDescent="0.2">
      <c r="B39" s="52"/>
      <c r="C39" s="6" t="s">
        <v>19</v>
      </c>
    </row>
    <row r="40" spans="2:30" outlineLevel="1" x14ac:dyDescent="0.2">
      <c r="B40" s="52" t="s">
        <v>88</v>
      </c>
      <c r="C40" s="6" t="s">
        <v>19</v>
      </c>
      <c r="AB40" s="140" t="s">
        <v>103</v>
      </c>
      <c r="AC40" s="143"/>
      <c r="AD40" s="143"/>
    </row>
    <row r="41" spans="2:30" outlineLevel="1" x14ac:dyDescent="0.2">
      <c r="B41" s="52" t="s">
        <v>87</v>
      </c>
      <c r="C41" s="6" t="s">
        <v>19</v>
      </c>
      <c r="Q41" s="40"/>
      <c r="R41" s="40"/>
      <c r="S41" s="40"/>
      <c r="AB41" s="111"/>
      <c r="AC41" s="111"/>
      <c r="AD41" s="111"/>
    </row>
    <row r="42" spans="2:30" outlineLevel="1" x14ac:dyDescent="0.2">
      <c r="B42" s="52" t="s">
        <v>631</v>
      </c>
      <c r="C42" s="6" t="s">
        <v>19</v>
      </c>
      <c r="Q42" s="40"/>
      <c r="R42" s="40"/>
      <c r="S42" s="40"/>
      <c r="AB42" s="69" t="s">
        <v>18</v>
      </c>
      <c r="AC42" s="69" t="s">
        <v>18</v>
      </c>
      <c r="AD42" s="69" t="s">
        <v>18</v>
      </c>
    </row>
    <row r="43" spans="2:30" outlineLevel="1" x14ac:dyDescent="0.2">
      <c r="B43" s="52" t="s">
        <v>632</v>
      </c>
      <c r="C43" s="6" t="s">
        <v>19</v>
      </c>
      <c r="Q43" s="40"/>
      <c r="R43" s="40"/>
      <c r="S43" s="40"/>
      <c r="AB43" s="69" t="s">
        <v>92</v>
      </c>
      <c r="AC43" s="69" t="s">
        <v>92</v>
      </c>
      <c r="AD43" s="69" t="s">
        <v>92</v>
      </c>
    </row>
    <row r="44" spans="2:30" outlineLevel="1" x14ac:dyDescent="0.2">
      <c r="B44" s="52" t="s">
        <v>532</v>
      </c>
      <c r="C44" s="6" t="s">
        <v>19</v>
      </c>
      <c r="Q44" s="40"/>
      <c r="R44" s="40"/>
      <c r="S44" s="40"/>
      <c r="AB44" s="69" t="s">
        <v>93</v>
      </c>
      <c r="AC44" s="69" t="s">
        <v>93</v>
      </c>
      <c r="AD44" s="69" t="s">
        <v>93</v>
      </c>
    </row>
    <row r="45" spans="2:30" outlineLevel="1" x14ac:dyDescent="0.2">
      <c r="B45" s="52" t="s">
        <v>765</v>
      </c>
      <c r="C45" s="6" t="s">
        <v>19</v>
      </c>
      <c r="Q45" s="40"/>
      <c r="R45" s="40"/>
      <c r="S45" s="40"/>
      <c r="AB45" s="69" t="s">
        <v>94</v>
      </c>
      <c r="AC45" s="69"/>
      <c r="AD45" s="69"/>
    </row>
    <row r="46" spans="2:30" outlineLevel="1" x14ac:dyDescent="0.2">
      <c r="B46" s="52"/>
      <c r="C46" s="6" t="s">
        <v>19</v>
      </c>
      <c r="Q46" s="40"/>
      <c r="R46" s="40"/>
      <c r="S46" s="40"/>
      <c r="AB46" s="69" t="s">
        <v>95</v>
      </c>
      <c r="AC46" s="69"/>
      <c r="AD46" s="69"/>
    </row>
    <row r="47" spans="2:30" outlineLevel="1" x14ac:dyDescent="0.2">
      <c r="B47" s="52"/>
      <c r="C47" s="6" t="s">
        <v>19</v>
      </c>
      <c r="Q47" s="40"/>
      <c r="R47" s="40"/>
      <c r="S47" s="40"/>
    </row>
    <row r="48" spans="2:30" outlineLevel="1" x14ac:dyDescent="0.2">
      <c r="B48" s="52"/>
      <c r="C48" s="6" t="s">
        <v>19</v>
      </c>
      <c r="Q48" s="40"/>
      <c r="R48" s="40"/>
      <c r="S48" s="40"/>
      <c r="AB48" s="140" t="s">
        <v>104</v>
      </c>
      <c r="AC48" s="143"/>
      <c r="AD48" s="143"/>
    </row>
    <row r="49" spans="2:30" outlineLevel="1" x14ac:dyDescent="0.2">
      <c r="B49" s="52"/>
      <c r="C49" s="6" t="s">
        <v>19</v>
      </c>
      <c r="Q49" s="40"/>
      <c r="R49" s="40"/>
      <c r="S49" s="40"/>
      <c r="AB49" s="111"/>
      <c r="AC49" s="111"/>
      <c r="AD49" s="111"/>
    </row>
    <row r="50" spans="2:30" outlineLevel="1" x14ac:dyDescent="0.2">
      <c r="AB50" s="69" t="s">
        <v>18</v>
      </c>
      <c r="AC50" s="69" t="s">
        <v>18</v>
      </c>
      <c r="AD50" s="69" t="s">
        <v>18</v>
      </c>
    </row>
    <row r="51" spans="2:30" collapsed="1" x14ac:dyDescent="0.2">
      <c r="AB51" s="69" t="s">
        <v>93</v>
      </c>
      <c r="AC51" s="69" t="s">
        <v>93</v>
      </c>
      <c r="AD51" s="69" t="s">
        <v>93</v>
      </c>
    </row>
    <row r="52" spans="2:30" x14ac:dyDescent="0.2">
      <c r="AB52" s="69" t="s">
        <v>94</v>
      </c>
      <c r="AC52" s="69" t="s">
        <v>94</v>
      </c>
      <c r="AD52" s="69" t="s">
        <v>94</v>
      </c>
    </row>
    <row r="53" spans="2:30" x14ac:dyDescent="0.2">
      <c r="Q53" s="40"/>
      <c r="AB53" s="69" t="s">
        <v>95</v>
      </c>
      <c r="AC53" s="69" t="s">
        <v>95</v>
      </c>
      <c r="AD53" s="69" t="s">
        <v>95</v>
      </c>
    </row>
    <row r="55" spans="2:30" x14ac:dyDescent="0.2">
      <c r="AB55" s="140" t="s">
        <v>105</v>
      </c>
      <c r="AC55" s="143"/>
      <c r="AD55" s="143"/>
    </row>
    <row r="56" spans="2:30" x14ac:dyDescent="0.2">
      <c r="AB56" s="111"/>
      <c r="AC56" s="111"/>
      <c r="AD56" s="111"/>
    </row>
    <row r="57" spans="2:30" x14ac:dyDescent="0.2">
      <c r="AB57" s="69" t="s">
        <v>18</v>
      </c>
      <c r="AC57" s="69" t="s">
        <v>18</v>
      </c>
      <c r="AD57" s="69" t="s">
        <v>18</v>
      </c>
    </row>
    <row r="58" spans="2:30" x14ac:dyDescent="0.2">
      <c r="P58" s="62"/>
      <c r="AB58" s="69" t="s">
        <v>94</v>
      </c>
      <c r="AC58" s="69" t="s">
        <v>94</v>
      </c>
      <c r="AD58" s="69" t="s">
        <v>94</v>
      </c>
    </row>
    <row r="59" spans="2:30" x14ac:dyDescent="0.2">
      <c r="AB59" s="69" t="s">
        <v>95</v>
      </c>
      <c r="AC59" s="69" t="s">
        <v>95</v>
      </c>
      <c r="AD59" s="69" t="s">
        <v>95</v>
      </c>
    </row>
    <row r="60" spans="2:30" ht="13.5" thickBot="1" x14ac:dyDescent="0.25"/>
    <row r="61" spans="2:30" x14ac:dyDescent="0.2">
      <c r="B61" s="53" t="s">
        <v>23</v>
      </c>
      <c r="D61" s="54" t="s">
        <v>73</v>
      </c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6"/>
      <c r="AA61" s="144" t="s">
        <v>110</v>
      </c>
      <c r="AB61" s="111"/>
      <c r="AC61" s="111"/>
      <c r="AD61" s="111"/>
    </row>
    <row r="62" spans="2:30" ht="13.5" thickBot="1" x14ac:dyDescent="0.25">
      <c r="B62" s="29" t="s">
        <v>24</v>
      </c>
      <c r="D62" s="57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58"/>
      <c r="AA62" s="65" t="s">
        <v>101</v>
      </c>
      <c r="AB62" s="69" t="s">
        <v>107</v>
      </c>
      <c r="AC62" s="69" t="s">
        <v>108</v>
      </c>
      <c r="AD62" s="69" t="s">
        <v>109</v>
      </c>
    </row>
    <row r="63" spans="2:30" x14ac:dyDescent="0.2">
      <c r="B63" s="40" t="s">
        <v>25</v>
      </c>
      <c r="D63" s="57" t="s">
        <v>74</v>
      </c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58"/>
      <c r="AA63" s="65">
        <v>1</v>
      </c>
      <c r="AB63" s="69" t="s">
        <v>78</v>
      </c>
      <c r="AC63" s="69" t="s">
        <v>79</v>
      </c>
      <c r="AD63" s="69" t="s">
        <v>80</v>
      </c>
    </row>
    <row r="64" spans="2:30" x14ac:dyDescent="0.2">
      <c r="D64" s="57" t="s">
        <v>75</v>
      </c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58"/>
      <c r="AA64" s="66">
        <v>2</v>
      </c>
      <c r="AB64" s="69" t="s">
        <v>78</v>
      </c>
      <c r="AC64" s="69" t="s">
        <v>79</v>
      </c>
      <c r="AD64" s="69" t="s">
        <v>80</v>
      </c>
    </row>
    <row r="65" spans="2:30" ht="13.5" thickBot="1" x14ac:dyDescent="0.25">
      <c r="D65" s="57" t="s">
        <v>76</v>
      </c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58"/>
      <c r="AA65" s="66">
        <v>6</v>
      </c>
      <c r="AB65" s="69" t="s">
        <v>78</v>
      </c>
      <c r="AC65" s="69" t="s">
        <v>78</v>
      </c>
      <c r="AD65" s="69" t="s">
        <v>78</v>
      </c>
    </row>
    <row r="66" spans="2:30" ht="16.5" thickBot="1" x14ac:dyDescent="0.3">
      <c r="B66" s="73"/>
      <c r="D66" s="59" t="s">
        <v>77</v>
      </c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/>
      <c r="AA66" s="66">
        <v>7</v>
      </c>
      <c r="AB66" s="69" t="s">
        <v>78</v>
      </c>
      <c r="AC66" s="69" t="s">
        <v>78</v>
      </c>
      <c r="AD66" s="69" t="s">
        <v>78</v>
      </c>
    </row>
    <row r="68" spans="2:30" x14ac:dyDescent="0.2">
      <c r="B68" s="2" t="str">
        <f>IF(B66="","",IF(CHAR(65+MOD(LEFT(B66,6),26))=RIGHT(B66,1),"OK","Erreur-clé"))</f>
        <v/>
      </c>
      <c r="AA68" s="142" t="s">
        <v>111</v>
      </c>
      <c r="AB68" s="142"/>
      <c r="AC68" s="142"/>
      <c r="AD68" s="142"/>
    </row>
    <row r="69" spans="2:30" x14ac:dyDescent="0.2">
      <c r="AA69" s="65" t="s">
        <v>101</v>
      </c>
      <c r="AB69" s="69" t="s">
        <v>107</v>
      </c>
      <c r="AC69" s="69" t="s">
        <v>108</v>
      </c>
      <c r="AD69" s="69" t="s">
        <v>109</v>
      </c>
    </row>
    <row r="70" spans="2:30" x14ac:dyDescent="0.2">
      <c r="AA70" s="65">
        <v>1</v>
      </c>
      <c r="AB70" s="69" t="s">
        <v>112</v>
      </c>
      <c r="AC70" s="69" t="s">
        <v>113</v>
      </c>
      <c r="AD70" s="69" t="s">
        <v>114</v>
      </c>
    </row>
    <row r="71" spans="2:30" x14ac:dyDescent="0.2">
      <c r="AA71" s="66">
        <v>2</v>
      </c>
      <c r="AB71" s="69" t="s">
        <v>115</v>
      </c>
      <c r="AC71" s="69" t="s">
        <v>116</v>
      </c>
      <c r="AD71" s="69" t="s">
        <v>117</v>
      </c>
    </row>
    <row r="72" spans="2:30" x14ac:dyDescent="0.2">
      <c r="AA72" s="66">
        <v>6</v>
      </c>
      <c r="AB72" s="69" t="s">
        <v>128</v>
      </c>
      <c r="AC72" s="69" t="s">
        <v>127</v>
      </c>
      <c r="AD72" s="69" t="s">
        <v>127</v>
      </c>
    </row>
    <row r="73" spans="2:30" x14ac:dyDescent="0.2">
      <c r="AA73" s="66">
        <v>7</v>
      </c>
      <c r="AB73" s="69" t="s">
        <v>127</v>
      </c>
      <c r="AC73" s="69" t="s">
        <v>126</v>
      </c>
      <c r="AD73" s="69" t="s">
        <v>126</v>
      </c>
    </row>
    <row r="83" spans="2:2" x14ac:dyDescent="0.2">
      <c r="B83" s="40"/>
    </row>
    <row r="84" spans="2:2" x14ac:dyDescent="0.2">
      <c r="B84" s="40"/>
    </row>
  </sheetData>
  <sheetProtection sheet="1" objects="1" scenarios="1" selectLockedCells="1"/>
  <mergeCells count="108">
    <mergeCell ref="AA9:AD9"/>
    <mergeCell ref="AF9:AI9"/>
    <mergeCell ref="AA10:AB10"/>
    <mergeCell ref="AC10:AD10"/>
    <mergeCell ref="AF10:AG10"/>
    <mergeCell ref="AH10:AI10"/>
    <mergeCell ref="E1:K1"/>
    <mergeCell ref="L1:Q1"/>
    <mergeCell ref="L3:Q3"/>
    <mergeCell ref="L5:Q5"/>
    <mergeCell ref="M7:R7"/>
    <mergeCell ref="D9:J9"/>
    <mergeCell ref="M9:S9"/>
    <mergeCell ref="I11:I12"/>
    <mergeCell ref="J11:J12"/>
    <mergeCell ref="L11:L12"/>
    <mergeCell ref="N11:N12"/>
    <mergeCell ref="O11:O12"/>
    <mergeCell ref="P11:P12"/>
    <mergeCell ref="A11:A12"/>
    <mergeCell ref="C11:C12"/>
    <mergeCell ref="E11:E12"/>
    <mergeCell ref="F11:F12"/>
    <mergeCell ref="G11:G12"/>
    <mergeCell ref="H11:H12"/>
    <mergeCell ref="AC11:AC12"/>
    <mergeCell ref="AD11:AD12"/>
    <mergeCell ref="AF11:AF12"/>
    <mergeCell ref="AG11:AG12"/>
    <mergeCell ref="AH11:AH12"/>
    <mergeCell ref="AI11:AI12"/>
    <mergeCell ref="Q11:Q12"/>
    <mergeCell ref="R11:R12"/>
    <mergeCell ref="S11:S12"/>
    <mergeCell ref="T11:T12"/>
    <mergeCell ref="AA11:AA12"/>
    <mergeCell ref="AB11:AB12"/>
    <mergeCell ref="I13:I14"/>
    <mergeCell ref="J13:J14"/>
    <mergeCell ref="L13:L14"/>
    <mergeCell ref="N13:N14"/>
    <mergeCell ref="O13:O14"/>
    <mergeCell ref="P13:P14"/>
    <mergeCell ref="A13:A14"/>
    <mergeCell ref="C13:C14"/>
    <mergeCell ref="E13:E14"/>
    <mergeCell ref="F13:F14"/>
    <mergeCell ref="G13:G14"/>
    <mergeCell ref="H13:H14"/>
    <mergeCell ref="AC13:AC14"/>
    <mergeCell ref="AD13:AD14"/>
    <mergeCell ref="AF13:AF14"/>
    <mergeCell ref="AG13:AG14"/>
    <mergeCell ref="AH13:AH14"/>
    <mergeCell ref="AI13:AI14"/>
    <mergeCell ref="Q13:Q14"/>
    <mergeCell ref="R13:R14"/>
    <mergeCell ref="S13:S14"/>
    <mergeCell ref="T13:T14"/>
    <mergeCell ref="AA13:AA14"/>
    <mergeCell ref="AB13:AB14"/>
    <mergeCell ref="I15:I16"/>
    <mergeCell ref="J15:J16"/>
    <mergeCell ref="L15:L16"/>
    <mergeCell ref="N15:N16"/>
    <mergeCell ref="O15:O16"/>
    <mergeCell ref="P15:P16"/>
    <mergeCell ref="A15:A16"/>
    <mergeCell ref="C15:C16"/>
    <mergeCell ref="E15:E16"/>
    <mergeCell ref="F15:F16"/>
    <mergeCell ref="G15:G16"/>
    <mergeCell ref="H15:H16"/>
    <mergeCell ref="AC15:AC16"/>
    <mergeCell ref="AD15:AD16"/>
    <mergeCell ref="AF15:AF16"/>
    <mergeCell ref="AG15:AG16"/>
    <mergeCell ref="AH15:AH16"/>
    <mergeCell ref="AI15:AI16"/>
    <mergeCell ref="Q15:Q16"/>
    <mergeCell ref="R15:R16"/>
    <mergeCell ref="S15:S16"/>
    <mergeCell ref="T15:T16"/>
    <mergeCell ref="AA15:AA16"/>
    <mergeCell ref="AB15:AB16"/>
    <mergeCell ref="D28:H28"/>
    <mergeCell ref="M28:Q28"/>
    <mergeCell ref="T28:T29"/>
    <mergeCell ref="AB31:AD33"/>
    <mergeCell ref="M32:Q32"/>
    <mergeCell ref="M33:Q33"/>
    <mergeCell ref="B17:D17"/>
    <mergeCell ref="K17:M17"/>
    <mergeCell ref="D20:I20"/>
    <mergeCell ref="M20:R20"/>
    <mergeCell ref="B22:B23"/>
    <mergeCell ref="G22:H22"/>
    <mergeCell ref="P22:Q22"/>
    <mergeCell ref="P23:Q23"/>
    <mergeCell ref="AB55:AD56"/>
    <mergeCell ref="AA61:AD61"/>
    <mergeCell ref="AA68:AD68"/>
    <mergeCell ref="B34:Q34"/>
    <mergeCell ref="F36:K36"/>
    <mergeCell ref="F37:K37"/>
    <mergeCell ref="F38:K38"/>
    <mergeCell ref="AB40:AD41"/>
    <mergeCell ref="AB48:AD49"/>
  </mergeCells>
  <conditionalFormatting sqref="B12 K12 B14 K14 B16 K16">
    <cfRule type="cellIs" dxfId="17" priority="6" stopIfTrue="1" operator="equal">
      <formula>""""""</formula>
    </cfRule>
  </conditionalFormatting>
  <conditionalFormatting sqref="C3 M7 D9 M9 B11 K11 D11:F16 H11:H16 M11:O16 Q11:Q16 B13 K13 B15 K15 D28 M28">
    <cfRule type="cellIs" dxfId="16" priority="3" stopIfTrue="1" operator="equal">
      <formula>0</formula>
    </cfRule>
  </conditionalFormatting>
  <conditionalFormatting sqref="D11 M11 D13 M13 D15 M15">
    <cfRule type="cellIs" dxfId="15" priority="9" stopIfTrue="1" operator="equal">
      <formula>"Cat"</formula>
    </cfRule>
  </conditionalFormatting>
  <conditionalFormatting sqref="D12 M12 D14 M14 D16 M16">
    <cfRule type="cellIs" dxfId="14" priority="8" stopIfTrue="1" operator="equal">
      <formula>"?"</formula>
    </cfRule>
  </conditionalFormatting>
  <conditionalFormatting sqref="D22 P22:S22">
    <cfRule type="cellIs" dxfId="13" priority="5" stopIfTrue="1" operator="equal">
      <formula>"FAUX"</formula>
    </cfRule>
  </conditionalFormatting>
  <conditionalFormatting sqref="D23 P23:Q23">
    <cfRule type="cellIs" dxfId="12" priority="1" stopIfTrue="1" operator="equal">
      <formula>"NON VALIDE"</formula>
    </cfRule>
    <cfRule type="cellIs" dxfId="11" priority="2" stopIfTrue="1" operator="equal">
      <formula>"OK"</formula>
    </cfRule>
  </conditionalFormatting>
  <conditionalFormatting sqref="N17">
    <cfRule type="cellIs" dxfId="10" priority="4" stopIfTrue="1" operator="greaterThan">
      <formula>$M$18</formula>
    </cfRule>
  </conditionalFormatting>
  <conditionalFormatting sqref="N17:O17 E17:F17">
    <cfRule type="cellIs" dxfId="9" priority="7" stopIfTrue="1" operator="greaterThan">
      <formula>$D$18</formula>
    </cfRule>
  </conditionalFormatting>
  <dataValidations count="7">
    <dataValidation type="list" allowBlank="1" showInputMessage="1" showErrorMessage="1" sqref="M15 D15" xr:uid="{790BCDB4-C6DE-471D-BBFD-A54F5A6C406E}">
      <formula1>IF($C$3=1,$AD$34:$AD$35,IF($C$3=2,$AD$42:$AD$44,IF($C$3=6,$AB$50:$AB$53,IF($C$3=7,$AB$57:$AB$59))))</formula1>
    </dataValidation>
    <dataValidation type="list" allowBlank="1" showInputMessage="1" showErrorMessage="1" sqref="M13 D13" xr:uid="{6F1F514F-72C6-4D8E-A2EE-6F84566A2265}">
      <formula1>IF($C$3=1,$AC$34:$AC$35,IF($C$3=2,$AC$42:$AC$44,IF($C$3=6,$AB$50:$AB$53,IF($C$3=7,$AB$57:$AB$59))))</formula1>
    </dataValidation>
    <dataValidation type="list" allowBlank="1" showInputMessage="1" showErrorMessage="1" sqref="M11 D11" xr:uid="{206A088B-6F48-470C-8255-C8C9C902814E}">
      <formula1>IF($C$3=1,$AB$34:$AB$38,IF($C$3=2,$AB$42:$AB$46,IF($C$3=6,$AB$50:$AB$53,IF($C$3=7,$AB$57:$AB$59))))</formula1>
    </dataValidation>
    <dataValidation type="list" allowBlank="1" showInputMessage="1" showErrorMessage="1" sqref="M9:S9 D9:J9" xr:uid="{0440F1D4-62D8-40CE-8CF1-36B8C269A72C}">
      <formula1>$B$39:$B$49</formula1>
    </dataValidation>
    <dataValidation type="list" allowBlank="1" showInputMessage="1" showErrorMessage="1" sqref="C3" xr:uid="{D757F47D-2099-4DB1-ABB5-D272164A472E}">
      <formula1>$AC$5:$AC$7</formula1>
    </dataValidation>
    <dataValidation type="list" allowBlank="1" showInputMessage="1" showErrorMessage="1" sqref="K11 M28:Q28 D28:H28 B11 B13 B15 K15 K13" xr:uid="{E68E872D-8B47-4C6D-8087-723AE58F167E}">
      <formula1>Liste_Joueurs</formula1>
    </dataValidation>
    <dataValidation type="list" allowBlank="1" showInputMessage="1" showErrorMessage="1" sqref="S5" xr:uid="{897EEB87-ACC3-4A59-9E43-34162E053BE0}">
      <formula1>$B$36:$B$38</formula1>
    </dataValidation>
  </dataValidations>
  <hyperlinks>
    <hyperlink ref="F38" r:id="rId1" xr:uid="{586FB050-A8EF-4900-A376-701E8BECC117}"/>
    <hyperlink ref="F37" r:id="rId2" xr:uid="{AA15A340-FFEB-4AC7-A742-9BA62D971E21}"/>
    <hyperlink ref="D32" r:id="rId3" xr:uid="{3098E597-0E6F-47CA-9D3C-DA25F172B670}"/>
  </hyperlinks>
  <printOptions horizontalCentered="1"/>
  <pageMargins left="0.19685039370078741" right="0.19685039370078741" top="0.39370078740157483" bottom="0.39370078740157483" header="0.19685039370078741" footer="0.19685039370078741"/>
  <pageSetup paperSize="9" scale="79" orientation="landscape" horizontalDpi="360" verticalDpi="360" r:id="rId4"/>
  <headerFooter alignWithMargins="0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B01BD-50C9-4E4D-BBA8-CCAB44127DEC}">
  <sheetPr codeName="Feuil7">
    <pageSetUpPr fitToPage="1"/>
  </sheetPr>
  <dimension ref="A1:AI84"/>
  <sheetViews>
    <sheetView showGridLines="0" showRowColHeaders="0" showOutlineSymbols="0" zoomScale="115" zoomScaleNormal="115" workbookViewId="0">
      <selection activeCell="K13" sqref="K13"/>
    </sheetView>
  </sheetViews>
  <sheetFormatPr baseColWidth="10" defaultColWidth="11.42578125" defaultRowHeight="12.75" outlineLevelRow="2" outlineLevelCol="1" x14ac:dyDescent="0.2"/>
  <cols>
    <col min="1" max="1" width="0.5703125" style="6" customWidth="1"/>
    <col min="2" max="2" width="27.7109375" style="6" customWidth="1"/>
    <col min="3" max="3" width="12" style="6" customWidth="1"/>
    <col min="4" max="4" width="13.42578125" style="6" customWidth="1"/>
    <col min="5" max="5" width="9.5703125" style="6" customWidth="1"/>
    <col min="6" max="6" width="6.85546875" style="6" customWidth="1"/>
    <col min="7" max="7" width="6.85546875" style="6" bestFit="1" customWidth="1"/>
    <col min="8" max="8" width="5.28515625" style="6" customWidth="1"/>
    <col min="9" max="9" width="6.85546875" style="6" customWidth="1"/>
    <col min="10" max="10" width="5.28515625" style="6" customWidth="1" outlineLevel="1"/>
    <col min="11" max="11" width="27.7109375" style="6" customWidth="1"/>
    <col min="12" max="12" width="9.140625" style="6" bestFit="1" customWidth="1"/>
    <col min="13" max="13" width="13.42578125" style="6" customWidth="1"/>
    <col min="14" max="14" width="8.140625" style="6" customWidth="1"/>
    <col min="15" max="15" width="6.7109375" style="6" customWidth="1"/>
    <col min="16" max="16" width="6.140625" style="6" bestFit="1" customWidth="1"/>
    <col min="17" max="17" width="5.7109375" style="6" customWidth="1"/>
    <col min="18" max="18" width="6.85546875" style="6" customWidth="1"/>
    <col min="19" max="19" width="5.7109375" style="6" customWidth="1" outlineLevel="1"/>
    <col min="20" max="20" width="0.7109375" style="6" customWidth="1"/>
    <col min="21" max="21" width="12.7109375" style="6" bestFit="1" customWidth="1"/>
    <col min="22" max="22" width="6.42578125" style="6" customWidth="1"/>
    <col min="23" max="24" width="2" style="6" customWidth="1"/>
    <col min="25" max="25" width="11.42578125" style="6" customWidth="1"/>
    <col min="26" max="26" width="11.42578125" style="6"/>
    <col min="27" max="27" width="12.5703125" customWidth="1"/>
    <col min="28" max="30" width="13.140625" customWidth="1"/>
    <col min="31" max="31" width="11.42578125" customWidth="1"/>
    <col min="32" max="34" width="11.140625" customWidth="1"/>
    <col min="35" max="35" width="11.140625" style="6" customWidth="1"/>
    <col min="36" max="16384" width="11.42578125" style="6"/>
  </cols>
  <sheetData>
    <row r="1" spans="1:35" ht="23.25" customHeight="1" x14ac:dyDescent="0.3">
      <c r="B1" s="7" t="s">
        <v>0</v>
      </c>
      <c r="C1" s="7"/>
      <c r="D1" s="8"/>
      <c r="E1" s="109"/>
      <c r="F1" s="109"/>
      <c r="G1" s="109"/>
      <c r="H1" s="109"/>
      <c r="I1" s="109"/>
      <c r="J1" s="109"/>
      <c r="K1" s="109"/>
      <c r="L1" s="136" t="s">
        <v>1</v>
      </c>
      <c r="M1" s="136"/>
      <c r="N1" s="136"/>
      <c r="O1" s="136"/>
      <c r="P1" s="136"/>
      <c r="Q1" s="136"/>
      <c r="R1" s="8"/>
      <c r="U1" s="82" t="s">
        <v>764</v>
      </c>
      <c r="V1" s="74" t="str">
        <f>IF(Division=7,"50","")</f>
        <v/>
      </c>
      <c r="AF1" s="78"/>
      <c r="AG1" s="9"/>
      <c r="AH1" s="9"/>
    </row>
    <row r="2" spans="1:35" ht="12.75" customHeight="1" x14ac:dyDescent="0.25">
      <c r="E2" s="12"/>
      <c r="F2" s="12"/>
      <c r="G2" s="12"/>
      <c r="H2" s="12"/>
      <c r="I2" s="12"/>
      <c r="J2" s="12"/>
      <c r="K2" s="12"/>
      <c r="U2" s="67" t="s">
        <v>100</v>
      </c>
      <c r="AC2" s="67" t="s">
        <v>118</v>
      </c>
      <c r="AF2" s="79"/>
    </row>
    <row r="3" spans="1:35" ht="18.75" customHeight="1" x14ac:dyDescent="0.3">
      <c r="B3" s="10" t="s">
        <v>101</v>
      </c>
      <c r="C3" s="72"/>
      <c r="D3" s="76"/>
      <c r="E3" s="12"/>
      <c r="F3" s="12"/>
      <c r="G3" s="12"/>
      <c r="H3" s="12"/>
      <c r="I3" s="12"/>
      <c r="J3" s="12"/>
      <c r="K3" s="12"/>
      <c r="L3" s="135" t="str">
        <f>"Saison"&amp; " " &amp;U1</f>
        <v>Saison 2023-2024</v>
      </c>
      <c r="M3" s="135"/>
      <c r="N3" s="135"/>
      <c r="O3" s="135"/>
      <c r="P3" s="135"/>
      <c r="Q3" s="135"/>
      <c r="R3" s="11"/>
      <c r="S3" s="10"/>
      <c r="T3" s="11"/>
      <c r="U3" s="68" t="s">
        <v>101</v>
      </c>
      <c r="AC3" s="68" t="s">
        <v>101</v>
      </c>
    </row>
    <row r="4" spans="1:35" ht="15.75" customHeight="1" x14ac:dyDescent="0.25">
      <c r="B4" s="12"/>
      <c r="C4" s="77"/>
      <c r="D4" s="77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63" t="str">
        <f>IF(C3="","",IF(C3=1,2000,IF(C3=2,1200,IF(C3=6,700,IF(C3=7,400)))))</f>
        <v/>
      </c>
      <c r="AB4">
        <f>'Rencontre 3'!AC4:AC7</f>
        <v>1</v>
      </c>
      <c r="AC4" s="63">
        <v>1</v>
      </c>
      <c r="AD4" s="63" t="s">
        <v>119</v>
      </c>
    </row>
    <row r="5" spans="1:35" ht="25.5" x14ac:dyDescent="0.25">
      <c r="D5" s="12"/>
      <c r="K5" s="12"/>
      <c r="L5" s="137" t="str">
        <f>IF(OR(D9=""),"",VLOOKUP($D9,$B$39:$C$55,2,FALSE))</f>
        <v/>
      </c>
      <c r="M5" s="137"/>
      <c r="N5" s="137"/>
      <c r="O5" s="137"/>
      <c r="P5" s="137"/>
      <c r="Q5" s="137"/>
      <c r="R5" s="13"/>
      <c r="S5" s="14"/>
      <c r="T5" s="12"/>
      <c r="AC5" s="63">
        <v>2</v>
      </c>
      <c r="AD5" s="63" t="s">
        <v>119</v>
      </c>
    </row>
    <row r="6" spans="1:35" ht="12.75" customHeight="1" x14ac:dyDescent="0.2">
      <c r="D6" s="15"/>
      <c r="AC6" s="63">
        <v>6</v>
      </c>
      <c r="AD6" s="63" t="s">
        <v>101</v>
      </c>
    </row>
    <row r="7" spans="1:35" ht="18.75" customHeight="1" x14ac:dyDescent="0.3">
      <c r="B7" s="16"/>
      <c r="C7" s="16"/>
      <c r="K7" s="17" t="s">
        <v>3</v>
      </c>
      <c r="L7" s="17"/>
      <c r="M7" s="138"/>
      <c r="N7" s="138"/>
      <c r="O7" s="138"/>
      <c r="P7" s="138"/>
      <c r="Q7" s="138"/>
      <c r="R7" s="138"/>
      <c r="AC7" s="63">
        <v>7</v>
      </c>
      <c r="AD7" s="63" t="s">
        <v>101</v>
      </c>
    </row>
    <row r="8" spans="1:35" ht="18" customHeight="1" thickBot="1" x14ac:dyDescent="0.25"/>
    <row r="9" spans="1:35" ht="18.75" x14ac:dyDescent="0.3">
      <c r="B9" s="18" t="s">
        <v>122</v>
      </c>
      <c r="C9" s="19"/>
      <c r="D9" s="116"/>
      <c r="E9" s="116"/>
      <c r="F9" s="116"/>
      <c r="G9" s="116"/>
      <c r="H9" s="116"/>
      <c r="I9" s="116"/>
      <c r="J9" s="117"/>
      <c r="K9" s="85" t="s">
        <v>4</v>
      </c>
      <c r="L9" s="19"/>
      <c r="M9" s="116"/>
      <c r="N9" s="116"/>
      <c r="O9" s="116"/>
      <c r="P9" s="116"/>
      <c r="Q9" s="116"/>
      <c r="R9" s="116"/>
      <c r="S9" s="117"/>
      <c r="AA9" s="111" t="s">
        <v>120</v>
      </c>
      <c r="AB9" s="111"/>
      <c r="AC9" s="111"/>
      <c r="AD9" s="111"/>
      <c r="AF9" s="111" t="s">
        <v>121</v>
      </c>
      <c r="AG9" s="111"/>
      <c r="AH9" s="111"/>
      <c r="AI9" s="111"/>
    </row>
    <row r="10" spans="1:35" ht="30" customHeight="1" x14ac:dyDescent="0.2">
      <c r="B10" s="20" t="s">
        <v>5</v>
      </c>
      <c r="C10" s="21" t="s">
        <v>106</v>
      </c>
      <c r="D10" s="22" t="s">
        <v>125</v>
      </c>
      <c r="E10" s="22" t="s">
        <v>6</v>
      </c>
      <c r="F10" s="22" t="s">
        <v>7</v>
      </c>
      <c r="G10" s="22" t="s">
        <v>8</v>
      </c>
      <c r="H10" s="22" t="s">
        <v>9</v>
      </c>
      <c r="I10" s="22" t="s">
        <v>86</v>
      </c>
      <c r="J10" s="23" t="s">
        <v>70</v>
      </c>
      <c r="K10" s="20" t="s">
        <v>5</v>
      </c>
      <c r="L10" s="21" t="str">
        <f>C10</f>
        <v>Mode de
Jeu</v>
      </c>
      <c r="M10" s="22" t="s">
        <v>125</v>
      </c>
      <c r="N10" s="22" t="s">
        <v>6</v>
      </c>
      <c r="O10" s="22" t="s">
        <v>7</v>
      </c>
      <c r="P10" s="22" t="s">
        <v>8</v>
      </c>
      <c r="Q10" s="22" t="s">
        <v>9</v>
      </c>
      <c r="R10" s="22" t="s">
        <v>86</v>
      </c>
      <c r="S10" s="23" t="s">
        <v>70</v>
      </c>
      <c r="AA10" s="110" t="s">
        <v>97</v>
      </c>
      <c r="AB10" s="110"/>
      <c r="AC10" s="112" t="s">
        <v>99</v>
      </c>
      <c r="AD10" s="110"/>
      <c r="AF10" s="110" t="s">
        <v>97</v>
      </c>
      <c r="AG10" s="110"/>
      <c r="AH10" s="112" t="s">
        <v>99</v>
      </c>
      <c r="AI10" s="110"/>
    </row>
    <row r="11" spans="1:35" ht="20.25" customHeight="1" x14ac:dyDescent="0.2">
      <c r="A11" s="130"/>
      <c r="B11" s="80"/>
      <c r="C11" s="115" t="str">
        <f>IF($C$3&lt;&gt;"",VLOOKUP($C$3,$AA$63:$AD$66,2,FALSE),"")</f>
        <v/>
      </c>
      <c r="D11" s="81"/>
      <c r="E11" s="122"/>
      <c r="F11" s="122"/>
      <c r="G11" s="128" t="str">
        <f>IF(F11="","",E11/F11)</f>
        <v/>
      </c>
      <c r="H11" s="122"/>
      <c r="I11" s="126" t="str">
        <f>IF(E11=0,"",E11/(LEFT(D12,3)))</f>
        <v/>
      </c>
      <c r="J11" s="127" t="str">
        <f>IF(I11="","",IF(I11&gt;R11,3,IF(I11=R11,2,1)))</f>
        <v/>
      </c>
      <c r="K11" s="80"/>
      <c r="L11" s="115" t="str">
        <f>IF($C$3&lt;&gt;"",VLOOKUP($C$3,$AA$63:$AD$66,2,FALSE),"")</f>
        <v/>
      </c>
      <c r="M11" s="81"/>
      <c r="N11" s="122"/>
      <c r="O11" s="132" t="str">
        <f>IF(F11="","",F11)</f>
        <v/>
      </c>
      <c r="P11" s="128" t="str">
        <f>IF(O11="","",N11/O11)</f>
        <v/>
      </c>
      <c r="Q11" s="122"/>
      <c r="R11" s="126" t="str">
        <f>IF(N11=0,"",N11/(LEFT(M12,3)))</f>
        <v/>
      </c>
      <c r="S11" s="127" t="str">
        <f>IF(R11="","",IF(R11&gt;I11,3,IF(R11=I11,2,1)))</f>
        <v/>
      </c>
      <c r="T11" s="131"/>
      <c r="AA11" s="110" t="s">
        <v>78</v>
      </c>
      <c r="AB11" s="110" t="str">
        <f>IF($D11&lt;&gt;"",VLOOKUP($D11,$AA$24:$AD$30,2,FALSE),"")</f>
        <v/>
      </c>
      <c r="AC11" s="110" t="s">
        <v>78</v>
      </c>
      <c r="AD11" s="110" t="str">
        <f>IF($M11&lt;&gt;"",VLOOKUP($M11,$AA$24:$AD$30,2,FALSE),"")</f>
        <v/>
      </c>
      <c r="AF11" s="110" t="s">
        <v>78</v>
      </c>
      <c r="AG11" s="110" t="str">
        <f>IF($D11&lt;&gt;"",VLOOKUP($D11,$AA$24:$AB$30,2,FALSE),"")</f>
        <v/>
      </c>
      <c r="AH11" s="110" t="s">
        <v>78</v>
      </c>
      <c r="AI11" s="110" t="str">
        <f>IF($M11&lt;&gt;"",VLOOKUP($M11,$AA$24:$AD$30,2,FALSE),"")</f>
        <v/>
      </c>
    </row>
    <row r="12" spans="1:35" ht="15" customHeight="1" x14ac:dyDescent="0.2">
      <c r="A12" s="130"/>
      <c r="B12" s="24" t="str">
        <f>IF($B11&lt;&gt;"",VLOOKUP($B11,Joueurs!$B$3:$F$496,4,FALSE),"")</f>
        <v/>
      </c>
      <c r="C12" s="115"/>
      <c r="D12" s="71" t="str">
        <f>IF($C$3&lt;&gt;"",VLOOKUP($C$3,$AA$70:$AD$73,2,FALSE),"")</f>
        <v/>
      </c>
      <c r="E12" s="122"/>
      <c r="F12" s="122"/>
      <c r="G12" s="129"/>
      <c r="H12" s="122"/>
      <c r="I12" s="126"/>
      <c r="J12" s="127"/>
      <c r="K12" s="24" t="str">
        <f>IF($K11&lt;&gt;"",VLOOKUP($K11,Joueurs!$B$3:$F$496,4,FALSE),"")</f>
        <v/>
      </c>
      <c r="L12" s="115"/>
      <c r="M12" s="71" t="str">
        <f>IF($C$3&lt;&gt;"",VLOOKUP($C$3,$AA$70:$AD$73,2,FALSE),"")</f>
        <v/>
      </c>
      <c r="N12" s="122"/>
      <c r="O12" s="132"/>
      <c r="P12" s="129"/>
      <c r="Q12" s="122"/>
      <c r="R12" s="126"/>
      <c r="S12" s="127"/>
      <c r="T12" s="131"/>
      <c r="AA12" s="110"/>
      <c r="AB12" s="110"/>
      <c r="AC12" s="110"/>
      <c r="AD12" s="110"/>
      <c r="AF12" s="110"/>
      <c r="AG12" s="110"/>
      <c r="AH12" s="110"/>
      <c r="AI12" s="110"/>
    </row>
    <row r="13" spans="1:35" ht="20.25" customHeight="1" x14ac:dyDescent="0.2">
      <c r="A13" s="130"/>
      <c r="B13" s="80"/>
      <c r="C13" s="115" t="str">
        <f>IF($C$3&lt;&gt;"",VLOOKUP($C$3,$AA$63:$AD$66,3,FALSE),"")</f>
        <v/>
      </c>
      <c r="D13" s="81"/>
      <c r="E13" s="122"/>
      <c r="F13" s="122"/>
      <c r="G13" s="128" t="str">
        <f>IF(F13="","",E13/F13)</f>
        <v/>
      </c>
      <c r="H13" s="122"/>
      <c r="I13" s="126" t="str">
        <f>IF(E13=0,"",E13/(LEFT(D14,3)))</f>
        <v/>
      </c>
      <c r="J13" s="127" t="str">
        <f>IF(I13="","",IF(I13&gt;R13,3,IF(I13=R13,2,1)))</f>
        <v/>
      </c>
      <c r="K13" s="80"/>
      <c r="L13" s="115" t="str">
        <f>IF($C$3&lt;&gt;"",VLOOKUP($C$3,$AA$63:$AD$66,3,FALSE),"")</f>
        <v/>
      </c>
      <c r="M13" s="81"/>
      <c r="N13" s="122"/>
      <c r="O13" s="132" t="str">
        <f>IF(F13="","",F13)</f>
        <v/>
      </c>
      <c r="P13" s="128" t="str">
        <f>IF(O13="","",N13/O13)</f>
        <v/>
      </c>
      <c r="Q13" s="122"/>
      <c r="R13" s="126" t="str">
        <f>IF(N13=0,"",N13/(LEFT(M14,3)))</f>
        <v/>
      </c>
      <c r="S13" s="127" t="str">
        <f>IF(R13="","",IF(R13&gt;I13,3,IF(R13=I13,2,1)))</f>
        <v/>
      </c>
      <c r="T13" s="131"/>
      <c r="AA13" s="110" t="s">
        <v>79</v>
      </c>
      <c r="AB13" s="110" t="str">
        <f>IF($D13&lt;&gt;"",VLOOKUP($D13,$AA$24:$AD$30,3,FALSE),"")</f>
        <v/>
      </c>
      <c r="AC13" s="110" t="s">
        <v>79</v>
      </c>
      <c r="AD13" s="110" t="str">
        <f>IF($M13&lt;&gt;"",VLOOKUP($M13,$AA$24:$AD$30,3,FALSE),"")</f>
        <v/>
      </c>
      <c r="AF13" s="110" t="s">
        <v>78</v>
      </c>
      <c r="AG13" s="110" t="str">
        <f>IF($D13&lt;&gt;"",VLOOKUP($D13,$AA$24:$AD$30,2,FALSE),"")</f>
        <v/>
      </c>
      <c r="AH13" s="110" t="s">
        <v>78</v>
      </c>
      <c r="AI13" s="110" t="str">
        <f>IF($M13&lt;&gt;"",VLOOKUP($M13,$AA$24:$AD$30,2,FALSE),"")</f>
        <v/>
      </c>
    </row>
    <row r="14" spans="1:35" ht="15" customHeight="1" x14ac:dyDescent="0.2">
      <c r="A14" s="130"/>
      <c r="B14" s="24" t="str">
        <f>IF($B13&lt;&gt;"",VLOOKUP($B13,Joueurs!$B$3:$F$496,4,FALSE),"")</f>
        <v/>
      </c>
      <c r="C14" s="115"/>
      <c r="D14" s="71" t="str">
        <f>IF($C$3&lt;&gt;"",VLOOKUP($C$3,$AA$70:$AD$73,3,FALSE),"")</f>
        <v/>
      </c>
      <c r="E14" s="122"/>
      <c r="F14" s="122"/>
      <c r="G14" s="129"/>
      <c r="H14" s="122"/>
      <c r="I14" s="126"/>
      <c r="J14" s="127"/>
      <c r="K14" s="24" t="str">
        <f>IF($K13&lt;&gt;"",VLOOKUP($K13,Joueurs!$B$3:$F$496,4,FALSE),"")</f>
        <v/>
      </c>
      <c r="L14" s="115"/>
      <c r="M14" s="71" t="str">
        <f>IF($C$3&lt;&gt;"",VLOOKUP($C$3,$AA$70:$AD$73,3,FALSE),"")</f>
        <v/>
      </c>
      <c r="N14" s="122"/>
      <c r="O14" s="132"/>
      <c r="P14" s="129"/>
      <c r="Q14" s="122"/>
      <c r="R14" s="126"/>
      <c r="S14" s="127"/>
      <c r="T14" s="131"/>
      <c r="AA14" s="110"/>
      <c r="AB14" s="110"/>
      <c r="AC14" s="110"/>
      <c r="AD14" s="110"/>
      <c r="AF14" s="110"/>
      <c r="AG14" s="110"/>
      <c r="AH14" s="110"/>
      <c r="AI14" s="110"/>
    </row>
    <row r="15" spans="1:35" ht="20.25" customHeight="1" x14ac:dyDescent="0.2">
      <c r="A15" s="130"/>
      <c r="B15" s="80"/>
      <c r="C15" s="115" t="str">
        <f>IF($C$3&lt;&gt;"",VLOOKUP($C$3,$AA$63:$AD$66,4,FALSE),"")</f>
        <v/>
      </c>
      <c r="D15" s="81"/>
      <c r="E15" s="122"/>
      <c r="F15" s="122"/>
      <c r="G15" s="128" t="str">
        <f>IF(F15="","",E15/F15)</f>
        <v/>
      </c>
      <c r="H15" s="122"/>
      <c r="I15" s="126" t="str">
        <f>IF(E15=0,"",E15/(LEFT(D16,3)))</f>
        <v/>
      </c>
      <c r="J15" s="127" t="str">
        <f>IF(I15="","",IF(I15&gt;R15,3,IF(I15=R15,2,1)))</f>
        <v/>
      </c>
      <c r="K15" s="80"/>
      <c r="L15" s="115" t="str">
        <f>IF($C$3&lt;&gt;"",VLOOKUP($C$3,$AA$63:$AD$66,4,FALSE),"")</f>
        <v/>
      </c>
      <c r="M15" s="81"/>
      <c r="N15" s="122"/>
      <c r="O15" s="132" t="str">
        <f>IF(F15="","",F15)</f>
        <v/>
      </c>
      <c r="P15" s="128" t="str">
        <f>IF(O15="","",N15/O15)</f>
        <v/>
      </c>
      <c r="Q15" s="122"/>
      <c r="R15" s="126" t="str">
        <f>IF(N15=0,"",N15/(LEFT(M16,3)))</f>
        <v/>
      </c>
      <c r="S15" s="127" t="str">
        <f>IF(R15="","",IF(R15&gt;I15,3,IF(R15=I15,2,1)))</f>
        <v/>
      </c>
      <c r="T15" s="131"/>
      <c r="AA15" s="110" t="s">
        <v>80</v>
      </c>
      <c r="AB15" s="110" t="str">
        <f>IF($D15&lt;&gt;"",VLOOKUP($D15,$AA$24:$AD$30,4,FALSE),"")</f>
        <v/>
      </c>
      <c r="AC15" s="110" t="s">
        <v>80</v>
      </c>
      <c r="AD15" s="110" t="str">
        <f>IF($M15&lt;&gt;"",VLOOKUP($M15,$AA$24:$AD$30,4,FALSE),"")</f>
        <v/>
      </c>
      <c r="AF15" s="110" t="s">
        <v>78</v>
      </c>
      <c r="AG15" s="110" t="str">
        <f>IF($D15&lt;&gt;"",VLOOKUP($D15,$AA$24:$AD$30,2,FALSE),"")</f>
        <v/>
      </c>
      <c r="AH15" s="110" t="s">
        <v>78</v>
      </c>
      <c r="AI15" s="110" t="str">
        <f>IF($M15&lt;&gt;"",VLOOKUP($M15,$AA$24:$AD$30,2,FALSE),"")</f>
        <v/>
      </c>
    </row>
    <row r="16" spans="1:35" ht="15" customHeight="1" x14ac:dyDescent="0.2">
      <c r="A16" s="130"/>
      <c r="B16" s="24" t="str">
        <f>IF($B15&lt;&gt;"",VLOOKUP($B15,Joueurs!$B$3:$F$496,4,FALSE),"")</f>
        <v/>
      </c>
      <c r="C16" s="115"/>
      <c r="D16" s="71" t="str">
        <f>IF($C$3&lt;&gt;"",VLOOKUP($C$3,$AA$70:$AD$73,4,FALSE),"")</f>
        <v/>
      </c>
      <c r="E16" s="122"/>
      <c r="F16" s="122"/>
      <c r="G16" s="129"/>
      <c r="H16" s="122"/>
      <c r="I16" s="126"/>
      <c r="J16" s="127"/>
      <c r="K16" s="24" t="str">
        <f>IF($K15&lt;&gt;"",VLOOKUP($K15,Joueurs!$B$3:$F$496,4,FALSE),"")</f>
        <v/>
      </c>
      <c r="L16" s="115"/>
      <c r="M16" s="71" t="str">
        <f>IF($C$3&lt;&gt;"",VLOOKUP($C$3,$AA$70:$AD$73,4,FALSE),"")</f>
        <v/>
      </c>
      <c r="N16" s="122"/>
      <c r="O16" s="132"/>
      <c r="P16" s="129"/>
      <c r="Q16" s="122"/>
      <c r="R16" s="126"/>
      <c r="S16" s="127"/>
      <c r="T16" s="131"/>
      <c r="AA16" s="110"/>
      <c r="AB16" s="110"/>
      <c r="AC16" s="110"/>
      <c r="AD16" s="110"/>
      <c r="AF16" s="110"/>
      <c r="AG16" s="110"/>
      <c r="AH16" s="110"/>
      <c r="AI16" s="110"/>
    </row>
    <row r="17" spans="2:35" ht="21" customHeight="1" thickBot="1" x14ac:dyDescent="0.25">
      <c r="B17" s="120" t="s">
        <v>10</v>
      </c>
      <c r="C17" s="121"/>
      <c r="D17" s="121"/>
      <c r="E17" s="25" t="str">
        <f>IF(OR($C$3=""),"",SUM(E11:E16))</f>
        <v/>
      </c>
      <c r="F17" s="25" t="str">
        <f>IF(OR($C$3=""),"",SUM(F11:F16))</f>
        <v/>
      </c>
      <c r="G17" s="84" t="str">
        <f>IF(OR($C$3=""),"",IF(F17=0,"",E17/F17))</f>
        <v/>
      </c>
      <c r="H17" s="26"/>
      <c r="I17" s="27" t="str">
        <f>IF(OR($C$3=""),"",SUM(I11:I16)/3)</f>
        <v/>
      </c>
      <c r="J17" s="28" t="str">
        <f>IF(OR(C3=""),"",SUM(J11:J16))</f>
        <v/>
      </c>
      <c r="K17" s="120" t="s">
        <v>10</v>
      </c>
      <c r="L17" s="121"/>
      <c r="M17" s="121"/>
      <c r="N17" s="25" t="str">
        <f>IF(OR($C$3=""),"",SUM(N11:N16))</f>
        <v/>
      </c>
      <c r="O17" s="25" t="str">
        <f>IF(OR($C$3=""),"",SUM(O11:O16))</f>
        <v/>
      </c>
      <c r="P17" s="84" t="str">
        <f>IF(OR($C$3=""),"",IF(O17=0,"",N17/O17))</f>
        <v/>
      </c>
      <c r="Q17" s="26"/>
      <c r="R17" s="27" t="str">
        <f>IF(OR($C$3=""),"",SUM(R11:R16)/3)</f>
        <v/>
      </c>
      <c r="S17" s="28" t="str">
        <f>IF(OR(C3=""),"",SUM(S11:S16))</f>
        <v/>
      </c>
      <c r="AA17" s="64" t="s">
        <v>98</v>
      </c>
      <c r="AB17" s="63" t="str">
        <f>IF(OR(D11="",D13="",D15=""),"",AB11+AB13+AB15)</f>
        <v/>
      </c>
      <c r="AC17" s="64" t="s">
        <v>98</v>
      </c>
      <c r="AD17" s="63" t="str">
        <f>IF(OR(AD11="",AD13="",AD15=""),"",AD11+AD13+AD15)</f>
        <v/>
      </c>
      <c r="AF17" s="64" t="s">
        <v>98</v>
      </c>
      <c r="AG17" s="63" t="str">
        <f>IF(OR(D11="",D13="",D15=""),"",AG11+AG13+AG15)</f>
        <v/>
      </c>
      <c r="AH17" s="64" t="s">
        <v>98</v>
      </c>
      <c r="AI17" s="63" t="str">
        <f>IF(OR(AI11="",AI13="",AI15=""),"",AI11+AI13+AI15)</f>
        <v/>
      </c>
    </row>
    <row r="18" spans="2:35" ht="14.25" customHeight="1" thickBot="1" x14ac:dyDescent="0.25">
      <c r="D18" s="29" t="str">
        <f>IF(OR(D12="",D14="",D16=""),"",LEFT(D14,3)+LEFT(D16,3)+LEFT(D12,3))</f>
        <v/>
      </c>
      <c r="M18" s="29" t="str">
        <f>IF(OR(M12="",M14="",M16=""),"",LEFT(M14,3)+LEFT(M16,3)+LEFT(M12,3))</f>
        <v/>
      </c>
    </row>
    <row r="19" spans="2:35" ht="13.5" thickBot="1" x14ac:dyDescent="0.25"/>
    <row r="20" spans="2:35" ht="13.5" thickBot="1" x14ac:dyDescent="0.25">
      <c r="D20" s="123" t="str">
        <f>IF(OR(C3=""),"",IF(J17=0,"",IF(J17&lt;S17,M9,IF(J17=S17,D9,D9))))</f>
        <v/>
      </c>
      <c r="E20" s="124"/>
      <c r="F20" s="124"/>
      <c r="G20" s="124"/>
      <c r="H20" s="124"/>
      <c r="I20" s="125"/>
      <c r="J20" s="30"/>
      <c r="K20" s="30" t="str">
        <f>IF(OR(C3=""),"",IF(J17=S17,"EGALITE CONTRE","BAT CONTRE"))</f>
        <v/>
      </c>
      <c r="L20" s="30"/>
      <c r="M20" s="123" t="str">
        <f>IF(OR(C3=""),"",IF(S17=0,"",IF(S17&lt;J17,M9,IF(S17=J17,M9,D9))))</f>
        <v/>
      </c>
      <c r="N20" s="124"/>
      <c r="O20" s="124"/>
      <c r="P20" s="124"/>
      <c r="Q20" s="124"/>
      <c r="R20" s="125"/>
      <c r="S20" s="30"/>
    </row>
    <row r="21" spans="2:35" ht="13.5" thickBot="1" x14ac:dyDescent="0.25"/>
    <row r="22" spans="2:35" s="31" customFormat="1" ht="16.5" thickBot="1" x14ac:dyDescent="0.3">
      <c r="B22" s="113" t="s">
        <v>69</v>
      </c>
      <c r="C22" s="32"/>
      <c r="D22" s="33" t="str">
        <f>IF($C$3="","",IF($C$3=1,$AB$17,IF($C$3=2,$AB$17,IF(C3=6,$AG$17,IF($C$3=7,$AG$17)))))</f>
        <v/>
      </c>
      <c r="G22" s="118" t="str">
        <f>IF(J17&lt;S17,S17,IF(J17=S17,J17,J17))</f>
        <v/>
      </c>
      <c r="H22" s="119"/>
      <c r="I22" s="12"/>
      <c r="J22" s="12"/>
      <c r="K22" s="34" t="s">
        <v>11</v>
      </c>
      <c r="L22" s="34"/>
      <c r="M22" s="35" t="str">
        <f>IF(S17&lt;J17,S17,IF(S17=J17,S17,J17))</f>
        <v/>
      </c>
      <c r="P22" s="133" t="str">
        <f>IF($C$3="","",IF($C$3=1,$AD$17,IF($C$3=2,$AD$17,IF(C3=6,$AI$17,IF($C$3=7,$AI$17)))))</f>
        <v/>
      </c>
      <c r="Q22" s="134"/>
      <c r="R22" s="36"/>
      <c r="S22" s="36"/>
      <c r="AA22" s="69"/>
      <c r="AB22" s="69" t="s">
        <v>78</v>
      </c>
      <c r="AC22" s="69" t="s">
        <v>79</v>
      </c>
      <c r="AD22" s="69" t="s">
        <v>80</v>
      </c>
      <c r="AF22"/>
      <c r="AG22"/>
      <c r="AH22"/>
    </row>
    <row r="23" spans="2:35" ht="12.75" customHeight="1" x14ac:dyDescent="0.2">
      <c r="B23" s="114"/>
      <c r="C23" s="37"/>
      <c r="D23" s="38" t="str">
        <f>IF(OR(C3=""),"",IF(D22&lt;=$U$4,"OK","NON VALIDE"))</f>
        <v/>
      </c>
      <c r="P23" s="157" t="str">
        <f>IF(OR(C3=""),"",IF(P22&lt;=$U$4,"OK","NON VALIDE"))</f>
        <v/>
      </c>
      <c r="Q23" s="158"/>
      <c r="R23" s="39"/>
      <c r="S23" s="39"/>
      <c r="AA23" s="69" t="s">
        <v>18</v>
      </c>
      <c r="AB23" s="70"/>
      <c r="AC23" s="70"/>
      <c r="AD23" s="70"/>
    </row>
    <row r="24" spans="2:35" x14ac:dyDescent="0.2">
      <c r="B24" s="6" t="s">
        <v>12</v>
      </c>
      <c r="K24" s="6" t="s">
        <v>12</v>
      </c>
      <c r="AA24" s="69" t="s">
        <v>89</v>
      </c>
      <c r="AB24" s="69">
        <v>800</v>
      </c>
      <c r="AC24" s="69">
        <v>800</v>
      </c>
      <c r="AD24" s="69">
        <v>800</v>
      </c>
    </row>
    <row r="25" spans="2:35" x14ac:dyDescent="0.2">
      <c r="B25" s="6" t="s">
        <v>13</v>
      </c>
      <c r="K25" s="6" t="s">
        <v>13</v>
      </c>
      <c r="AA25" s="69" t="s">
        <v>90</v>
      </c>
      <c r="AB25" s="70"/>
      <c r="AC25" s="70"/>
      <c r="AD25" s="69">
        <v>700</v>
      </c>
    </row>
    <row r="26" spans="2:35" x14ac:dyDescent="0.2">
      <c r="B26" s="6" t="s">
        <v>14</v>
      </c>
      <c r="K26" s="6" t="s">
        <v>14</v>
      </c>
      <c r="AA26" s="69" t="s">
        <v>91</v>
      </c>
      <c r="AB26" s="69">
        <v>600</v>
      </c>
      <c r="AC26" s="69">
        <v>600</v>
      </c>
      <c r="AD26" s="69">
        <v>600</v>
      </c>
    </row>
    <row r="27" spans="2:35" x14ac:dyDescent="0.2">
      <c r="AA27" s="69" t="s">
        <v>92</v>
      </c>
      <c r="AB27" s="69">
        <v>400</v>
      </c>
      <c r="AC27" s="69">
        <v>400</v>
      </c>
      <c r="AD27" s="69">
        <v>400</v>
      </c>
    </row>
    <row r="28" spans="2:35" ht="12.75" customHeight="1" x14ac:dyDescent="0.2">
      <c r="B28" s="6" t="s">
        <v>15</v>
      </c>
      <c r="D28" s="151"/>
      <c r="E28" s="151"/>
      <c r="F28" s="151"/>
      <c r="G28" s="151"/>
      <c r="H28" s="151"/>
      <c r="I28" s="40"/>
      <c r="K28" s="6" t="s">
        <v>15</v>
      </c>
      <c r="M28" s="151"/>
      <c r="N28" s="151"/>
      <c r="O28" s="151"/>
      <c r="P28" s="151"/>
      <c r="Q28" s="151"/>
      <c r="R28" s="40"/>
      <c r="T28" s="131"/>
      <c r="AA28" s="69" t="s">
        <v>93</v>
      </c>
      <c r="AB28" s="69">
        <v>300</v>
      </c>
      <c r="AC28" s="69">
        <v>300</v>
      </c>
      <c r="AD28" s="69">
        <v>300</v>
      </c>
    </row>
    <row r="29" spans="2:35" ht="12.75" customHeight="1" x14ac:dyDescent="0.2">
      <c r="B29" s="6" t="s">
        <v>16</v>
      </c>
      <c r="K29" s="6" t="s">
        <v>16</v>
      </c>
      <c r="T29" s="131"/>
      <c r="AA29" s="69" t="s">
        <v>94</v>
      </c>
      <c r="AB29" s="69">
        <v>200</v>
      </c>
      <c r="AC29" s="70"/>
      <c r="AD29" s="70"/>
    </row>
    <row r="30" spans="2:35" ht="13.5" thickBot="1" x14ac:dyDescent="0.25">
      <c r="AA30" s="69" t="s">
        <v>95</v>
      </c>
      <c r="AB30" s="69">
        <v>100</v>
      </c>
      <c r="AC30" s="70"/>
      <c r="AD30" s="70"/>
    </row>
    <row r="31" spans="2:35" x14ac:dyDescent="0.2">
      <c r="B31" s="86" t="s">
        <v>271</v>
      </c>
      <c r="C31" s="41"/>
      <c r="D31" s="41"/>
      <c r="E31" s="41"/>
      <c r="F31" s="41"/>
      <c r="G31" s="41"/>
      <c r="H31" s="41"/>
      <c r="I31" s="41"/>
      <c r="J31" s="41"/>
      <c r="K31" s="3"/>
      <c r="L31" s="3"/>
      <c r="M31" s="42"/>
      <c r="N31" s="43"/>
      <c r="O31" s="43"/>
      <c r="P31" s="43"/>
      <c r="Q31" s="43"/>
      <c r="R31" s="44"/>
      <c r="AB31" s="139" t="s">
        <v>102</v>
      </c>
      <c r="AC31" s="139"/>
      <c r="AD31" s="139"/>
    </row>
    <row r="32" spans="2:35" ht="13.5" customHeight="1" thickBot="1" x14ac:dyDescent="0.25">
      <c r="B32" s="87" t="s">
        <v>331</v>
      </c>
      <c r="C32" s="47"/>
      <c r="D32" s="93" t="s">
        <v>270</v>
      </c>
      <c r="E32" s="48"/>
      <c r="F32" s="48"/>
      <c r="G32" s="48"/>
      <c r="H32" s="48"/>
      <c r="I32" s="48"/>
      <c r="J32" s="48"/>
      <c r="K32" s="4" t="str">
        <f>IF(OR(D9=""),"",IF(L5=B37,D37,D38))</f>
        <v/>
      </c>
      <c r="L32" s="75"/>
      <c r="M32" s="146" t="str">
        <f>IF(OR(D9=""),"",IF(K32=D37,F37,K38))</f>
        <v/>
      </c>
      <c r="N32" s="147"/>
      <c r="O32" s="147"/>
      <c r="P32" s="147"/>
      <c r="Q32" s="147"/>
      <c r="R32" s="49"/>
      <c r="AB32" s="140"/>
      <c r="AC32" s="140"/>
      <c r="AD32" s="140"/>
    </row>
    <row r="33" spans="2:30" ht="18" hidden="1" customHeight="1" thickBot="1" x14ac:dyDescent="0.25">
      <c r="B33" s="46" t="s">
        <v>17</v>
      </c>
      <c r="C33" s="47"/>
      <c r="D33" s="48"/>
      <c r="E33" s="48"/>
      <c r="F33" s="48"/>
      <c r="G33" s="48"/>
      <c r="H33" s="48"/>
      <c r="I33" s="48"/>
      <c r="J33" s="48"/>
      <c r="K33" s="4" t="str">
        <f>IF(OR(D9=""),"",D36)</f>
        <v/>
      </c>
      <c r="L33" s="4"/>
      <c r="M33" s="146" t="str">
        <f>IF(OR(D9=""),"",F36)</f>
        <v/>
      </c>
      <c r="N33" s="147"/>
      <c r="O33" s="147"/>
      <c r="P33" s="147"/>
      <c r="Q33" s="147"/>
      <c r="R33" s="49"/>
      <c r="AB33" s="141"/>
      <c r="AC33" s="141"/>
      <c r="AD33" s="141"/>
    </row>
    <row r="34" spans="2:30" ht="23.25" customHeight="1" x14ac:dyDescent="0.35">
      <c r="B34" s="145" t="s">
        <v>629</v>
      </c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50"/>
      <c r="S34" s="50"/>
      <c r="AA34" t="str">
        <f>'Rencontre 3'!AB34:AB38</f>
        <v>Cat</v>
      </c>
      <c r="AB34" s="69" t="s">
        <v>18</v>
      </c>
      <c r="AC34" s="69" t="s">
        <v>18</v>
      </c>
      <c r="AD34" s="69" t="s">
        <v>18</v>
      </c>
    </row>
    <row r="35" spans="2:30" ht="13.5" customHeight="1" outlineLevel="1" x14ac:dyDescent="0.2">
      <c r="AB35" s="69" t="s">
        <v>89</v>
      </c>
      <c r="AC35" s="69" t="s">
        <v>89</v>
      </c>
      <c r="AD35" s="69" t="s">
        <v>89</v>
      </c>
    </row>
    <row r="36" spans="2:30" outlineLevel="1" x14ac:dyDescent="0.2">
      <c r="B36" s="51" t="s">
        <v>2</v>
      </c>
      <c r="D36" s="5"/>
      <c r="E36" s="88"/>
      <c r="F36" s="155"/>
      <c r="G36" s="143"/>
      <c r="H36" s="143"/>
      <c r="I36" s="143"/>
      <c r="J36" s="143"/>
      <c r="K36" s="156"/>
      <c r="AB36" s="69" t="s">
        <v>93</v>
      </c>
      <c r="AC36" s="69"/>
      <c r="AD36" s="69" t="s">
        <v>93</v>
      </c>
    </row>
    <row r="37" spans="2:30" outlineLevel="1" x14ac:dyDescent="0.2">
      <c r="B37" s="51" t="s">
        <v>19</v>
      </c>
      <c r="D37" s="89" t="s">
        <v>330</v>
      </c>
      <c r="E37" s="90"/>
      <c r="F37" s="152" t="s">
        <v>270</v>
      </c>
      <c r="G37" s="153"/>
      <c r="H37" s="153"/>
      <c r="I37" s="153"/>
      <c r="J37" s="153"/>
      <c r="K37" s="154"/>
      <c r="AB37" s="69" t="s">
        <v>94</v>
      </c>
      <c r="AC37" s="69"/>
      <c r="AD37" s="69"/>
    </row>
    <row r="38" spans="2:30" outlineLevel="2" x14ac:dyDescent="0.2">
      <c r="B38" s="51" t="s">
        <v>20</v>
      </c>
      <c r="D38" s="91" t="s">
        <v>21</v>
      </c>
      <c r="E38" s="92"/>
      <c r="F38" s="148" t="s">
        <v>22</v>
      </c>
      <c r="G38" s="149"/>
      <c r="H38" s="149"/>
      <c r="I38" s="149"/>
      <c r="J38" s="149"/>
      <c r="K38" s="150"/>
      <c r="AB38" s="69" t="s">
        <v>95</v>
      </c>
      <c r="AC38" s="69"/>
      <c r="AD38" s="69"/>
    </row>
    <row r="39" spans="2:30" outlineLevel="1" x14ac:dyDescent="0.2">
      <c r="B39" s="52"/>
      <c r="C39" s="6" t="s">
        <v>19</v>
      </c>
    </row>
    <row r="40" spans="2:30" outlineLevel="1" x14ac:dyDescent="0.2">
      <c r="B40" s="52" t="s">
        <v>88</v>
      </c>
      <c r="C40" s="6" t="s">
        <v>19</v>
      </c>
      <c r="AB40" s="140" t="s">
        <v>103</v>
      </c>
      <c r="AC40" s="143"/>
      <c r="AD40" s="143"/>
    </row>
    <row r="41" spans="2:30" outlineLevel="1" x14ac:dyDescent="0.2">
      <c r="B41" s="52" t="s">
        <v>87</v>
      </c>
      <c r="C41" s="6" t="s">
        <v>19</v>
      </c>
      <c r="Q41" s="40"/>
      <c r="R41" s="40"/>
      <c r="S41" s="40"/>
      <c r="AB41" s="111"/>
      <c r="AC41" s="111"/>
      <c r="AD41" s="111"/>
    </row>
    <row r="42" spans="2:30" outlineLevel="1" x14ac:dyDescent="0.2">
      <c r="B42" s="52" t="s">
        <v>631</v>
      </c>
      <c r="C42" s="6" t="s">
        <v>19</v>
      </c>
      <c r="Q42" s="40"/>
      <c r="R42" s="40"/>
      <c r="S42" s="40"/>
      <c r="AB42" s="69" t="s">
        <v>18</v>
      </c>
      <c r="AC42" s="69" t="s">
        <v>18</v>
      </c>
      <c r="AD42" s="69" t="s">
        <v>18</v>
      </c>
    </row>
    <row r="43" spans="2:30" outlineLevel="1" x14ac:dyDescent="0.2">
      <c r="B43" s="52" t="s">
        <v>632</v>
      </c>
      <c r="C43" s="6" t="s">
        <v>19</v>
      </c>
      <c r="Q43" s="40"/>
      <c r="R43" s="40"/>
      <c r="S43" s="40"/>
      <c r="AB43" s="69" t="s">
        <v>92</v>
      </c>
      <c r="AC43" s="69" t="s">
        <v>92</v>
      </c>
      <c r="AD43" s="69" t="s">
        <v>92</v>
      </c>
    </row>
    <row r="44" spans="2:30" outlineLevel="1" x14ac:dyDescent="0.2">
      <c r="B44" s="52" t="s">
        <v>532</v>
      </c>
      <c r="C44" s="6" t="s">
        <v>19</v>
      </c>
      <c r="Q44" s="40"/>
      <c r="R44" s="40"/>
      <c r="S44" s="40"/>
      <c r="AB44" s="69" t="s">
        <v>93</v>
      </c>
      <c r="AC44" s="69" t="s">
        <v>93</v>
      </c>
      <c r="AD44" s="69" t="s">
        <v>93</v>
      </c>
    </row>
    <row r="45" spans="2:30" outlineLevel="1" x14ac:dyDescent="0.2">
      <c r="B45" s="52" t="s">
        <v>765</v>
      </c>
      <c r="C45" s="6" t="s">
        <v>19</v>
      </c>
      <c r="Q45" s="40"/>
      <c r="R45" s="40"/>
      <c r="S45" s="40"/>
      <c r="AB45" s="69" t="s">
        <v>94</v>
      </c>
      <c r="AC45" s="69"/>
      <c r="AD45" s="69"/>
    </row>
    <row r="46" spans="2:30" outlineLevel="1" x14ac:dyDescent="0.2">
      <c r="B46" s="52"/>
      <c r="C46" s="6" t="s">
        <v>19</v>
      </c>
      <c r="Q46" s="40"/>
      <c r="R46" s="40"/>
      <c r="S46" s="40"/>
      <c r="AB46" s="69" t="s">
        <v>95</v>
      </c>
      <c r="AC46" s="69"/>
      <c r="AD46" s="69"/>
    </row>
    <row r="47" spans="2:30" outlineLevel="1" x14ac:dyDescent="0.2">
      <c r="B47" s="52"/>
      <c r="C47" s="6" t="s">
        <v>19</v>
      </c>
      <c r="Q47" s="40"/>
      <c r="R47" s="40"/>
      <c r="S47" s="40"/>
    </row>
    <row r="48" spans="2:30" outlineLevel="1" x14ac:dyDescent="0.2">
      <c r="B48" s="52"/>
      <c r="C48" s="6" t="s">
        <v>19</v>
      </c>
      <c r="Q48" s="40"/>
      <c r="R48" s="40"/>
      <c r="S48" s="40"/>
      <c r="AB48" s="140" t="s">
        <v>104</v>
      </c>
      <c r="AC48" s="143"/>
      <c r="AD48" s="143"/>
    </row>
    <row r="49" spans="2:30" outlineLevel="1" x14ac:dyDescent="0.2">
      <c r="B49" s="52"/>
      <c r="C49" s="6" t="s">
        <v>19</v>
      </c>
      <c r="Q49" s="40"/>
      <c r="R49" s="40"/>
      <c r="S49" s="40"/>
      <c r="AB49" s="111"/>
      <c r="AC49" s="111"/>
      <c r="AD49" s="111"/>
    </row>
    <row r="50" spans="2:30" outlineLevel="1" x14ac:dyDescent="0.2">
      <c r="AB50" s="69" t="s">
        <v>18</v>
      </c>
      <c r="AC50" s="69" t="s">
        <v>18</v>
      </c>
      <c r="AD50" s="69" t="s">
        <v>18</v>
      </c>
    </row>
    <row r="51" spans="2:30" collapsed="1" x14ac:dyDescent="0.2">
      <c r="AB51" s="69" t="s">
        <v>93</v>
      </c>
      <c r="AC51" s="69" t="s">
        <v>93</v>
      </c>
      <c r="AD51" s="69" t="s">
        <v>93</v>
      </c>
    </row>
    <row r="52" spans="2:30" x14ac:dyDescent="0.2">
      <c r="AB52" s="69" t="s">
        <v>94</v>
      </c>
      <c r="AC52" s="69" t="s">
        <v>94</v>
      </c>
      <c r="AD52" s="69" t="s">
        <v>94</v>
      </c>
    </row>
    <row r="53" spans="2:30" x14ac:dyDescent="0.2">
      <c r="Q53" s="40"/>
      <c r="AB53" s="69" t="s">
        <v>95</v>
      </c>
      <c r="AC53" s="69" t="s">
        <v>95</v>
      </c>
      <c r="AD53" s="69" t="s">
        <v>95</v>
      </c>
    </row>
    <row r="55" spans="2:30" x14ac:dyDescent="0.2">
      <c r="AB55" s="140" t="s">
        <v>105</v>
      </c>
      <c r="AC55" s="143"/>
      <c r="AD55" s="143"/>
    </row>
    <row r="56" spans="2:30" x14ac:dyDescent="0.2">
      <c r="AB56" s="111"/>
      <c r="AC56" s="111"/>
      <c r="AD56" s="111"/>
    </row>
    <row r="57" spans="2:30" x14ac:dyDescent="0.2">
      <c r="AB57" s="69" t="s">
        <v>18</v>
      </c>
      <c r="AC57" s="69" t="s">
        <v>18</v>
      </c>
      <c r="AD57" s="69" t="s">
        <v>18</v>
      </c>
    </row>
    <row r="58" spans="2:30" x14ac:dyDescent="0.2">
      <c r="P58" s="62"/>
      <c r="AB58" s="69" t="s">
        <v>94</v>
      </c>
      <c r="AC58" s="69" t="s">
        <v>94</v>
      </c>
      <c r="AD58" s="69" t="s">
        <v>94</v>
      </c>
    </row>
    <row r="59" spans="2:30" x14ac:dyDescent="0.2">
      <c r="AB59" s="69" t="s">
        <v>95</v>
      </c>
      <c r="AC59" s="69" t="s">
        <v>95</v>
      </c>
      <c r="AD59" s="69" t="s">
        <v>95</v>
      </c>
    </row>
    <row r="60" spans="2:30" ht="13.5" thickBot="1" x14ac:dyDescent="0.25"/>
    <row r="61" spans="2:30" x14ac:dyDescent="0.2">
      <c r="B61" s="53" t="s">
        <v>23</v>
      </c>
      <c r="D61" s="54" t="s">
        <v>73</v>
      </c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6"/>
      <c r="AA61" s="144" t="s">
        <v>110</v>
      </c>
      <c r="AB61" s="111"/>
      <c r="AC61" s="111"/>
      <c r="AD61" s="111"/>
    </row>
    <row r="62" spans="2:30" ht="13.5" thickBot="1" x14ac:dyDescent="0.25">
      <c r="B62" s="29" t="s">
        <v>24</v>
      </c>
      <c r="D62" s="57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58"/>
      <c r="AA62" s="65" t="s">
        <v>101</v>
      </c>
      <c r="AB62" s="69" t="s">
        <v>107</v>
      </c>
      <c r="AC62" s="69" t="s">
        <v>108</v>
      </c>
      <c r="AD62" s="69" t="s">
        <v>109</v>
      </c>
    </row>
    <row r="63" spans="2:30" x14ac:dyDescent="0.2">
      <c r="B63" s="40" t="s">
        <v>25</v>
      </c>
      <c r="D63" s="57" t="s">
        <v>74</v>
      </c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58"/>
      <c r="AA63" s="65">
        <v>1</v>
      </c>
      <c r="AB63" s="69" t="s">
        <v>78</v>
      </c>
      <c r="AC63" s="69" t="s">
        <v>79</v>
      </c>
      <c r="AD63" s="69" t="s">
        <v>80</v>
      </c>
    </row>
    <row r="64" spans="2:30" x14ac:dyDescent="0.2">
      <c r="D64" s="57" t="s">
        <v>75</v>
      </c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58"/>
      <c r="AA64" s="66">
        <v>2</v>
      </c>
      <c r="AB64" s="69" t="s">
        <v>78</v>
      </c>
      <c r="AC64" s="69" t="s">
        <v>79</v>
      </c>
      <c r="AD64" s="69" t="s">
        <v>80</v>
      </c>
    </row>
    <row r="65" spans="2:30" ht="13.5" thickBot="1" x14ac:dyDescent="0.25">
      <c r="D65" s="57" t="s">
        <v>76</v>
      </c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58"/>
      <c r="AA65" s="66">
        <v>6</v>
      </c>
      <c r="AB65" s="69" t="s">
        <v>78</v>
      </c>
      <c r="AC65" s="69" t="s">
        <v>78</v>
      </c>
      <c r="AD65" s="69" t="s">
        <v>78</v>
      </c>
    </row>
    <row r="66" spans="2:30" ht="16.5" thickBot="1" x14ac:dyDescent="0.3">
      <c r="B66" s="73"/>
      <c r="D66" s="59" t="s">
        <v>77</v>
      </c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/>
      <c r="AA66" s="66">
        <v>7</v>
      </c>
      <c r="AB66" s="69" t="s">
        <v>78</v>
      </c>
      <c r="AC66" s="69" t="s">
        <v>78</v>
      </c>
      <c r="AD66" s="69" t="s">
        <v>78</v>
      </c>
    </row>
    <row r="68" spans="2:30" x14ac:dyDescent="0.2">
      <c r="B68" s="2" t="str">
        <f>IF(B66="","",IF(CHAR(65+MOD(LEFT(B66,6),26))=RIGHT(B66,1),"OK","Erreur-clé"))</f>
        <v/>
      </c>
      <c r="AA68" s="142" t="s">
        <v>111</v>
      </c>
      <c r="AB68" s="142"/>
      <c r="AC68" s="142"/>
      <c r="AD68" s="142"/>
    </row>
    <row r="69" spans="2:30" x14ac:dyDescent="0.2">
      <c r="AA69" s="65" t="s">
        <v>101</v>
      </c>
      <c r="AB69" s="69" t="s">
        <v>107</v>
      </c>
      <c r="AC69" s="69" t="s">
        <v>108</v>
      </c>
      <c r="AD69" s="69" t="s">
        <v>109</v>
      </c>
    </row>
    <row r="70" spans="2:30" x14ac:dyDescent="0.2">
      <c r="AA70" s="65">
        <v>1</v>
      </c>
      <c r="AB70" s="69" t="s">
        <v>112</v>
      </c>
      <c r="AC70" s="69" t="s">
        <v>113</v>
      </c>
      <c r="AD70" s="69" t="s">
        <v>114</v>
      </c>
    </row>
    <row r="71" spans="2:30" x14ac:dyDescent="0.2">
      <c r="AA71" s="66">
        <v>2</v>
      </c>
      <c r="AB71" s="69" t="s">
        <v>115</v>
      </c>
      <c r="AC71" s="69" t="s">
        <v>116</v>
      </c>
      <c r="AD71" s="69" t="s">
        <v>117</v>
      </c>
    </row>
    <row r="72" spans="2:30" x14ac:dyDescent="0.2">
      <c r="AA72" s="66">
        <v>6</v>
      </c>
      <c r="AB72" s="69" t="s">
        <v>128</v>
      </c>
      <c r="AC72" s="69" t="s">
        <v>127</v>
      </c>
      <c r="AD72" s="69" t="s">
        <v>127</v>
      </c>
    </row>
    <row r="73" spans="2:30" x14ac:dyDescent="0.2">
      <c r="AA73" s="66">
        <v>7</v>
      </c>
      <c r="AB73" s="69" t="s">
        <v>127</v>
      </c>
      <c r="AC73" s="69" t="s">
        <v>126</v>
      </c>
      <c r="AD73" s="69" t="s">
        <v>126</v>
      </c>
    </row>
    <row r="83" spans="2:2" x14ac:dyDescent="0.2">
      <c r="B83" s="40"/>
    </row>
    <row r="84" spans="2:2" x14ac:dyDescent="0.2">
      <c r="B84" s="40"/>
    </row>
  </sheetData>
  <sheetProtection sheet="1" objects="1" scenarios="1" selectLockedCells="1"/>
  <mergeCells count="108">
    <mergeCell ref="AA9:AD9"/>
    <mergeCell ref="AF9:AI9"/>
    <mergeCell ref="AA10:AB10"/>
    <mergeCell ref="AC10:AD10"/>
    <mergeCell ref="AF10:AG10"/>
    <mergeCell ref="AH10:AI10"/>
    <mergeCell ref="E1:K1"/>
    <mergeCell ref="L1:Q1"/>
    <mergeCell ref="L3:Q3"/>
    <mergeCell ref="L5:Q5"/>
    <mergeCell ref="M7:R7"/>
    <mergeCell ref="D9:J9"/>
    <mergeCell ref="M9:S9"/>
    <mergeCell ref="I11:I12"/>
    <mergeCell ref="J11:J12"/>
    <mergeCell ref="L11:L12"/>
    <mergeCell ref="N11:N12"/>
    <mergeCell ref="O11:O12"/>
    <mergeCell ref="P11:P12"/>
    <mergeCell ref="A11:A12"/>
    <mergeCell ref="C11:C12"/>
    <mergeCell ref="E11:E12"/>
    <mergeCell ref="F11:F12"/>
    <mergeCell ref="G11:G12"/>
    <mergeCell ref="H11:H12"/>
    <mergeCell ref="AC11:AC12"/>
    <mergeCell ref="AD11:AD12"/>
    <mergeCell ref="AF11:AF12"/>
    <mergeCell ref="AG11:AG12"/>
    <mergeCell ref="AH11:AH12"/>
    <mergeCell ref="AI11:AI12"/>
    <mergeCell ref="Q11:Q12"/>
    <mergeCell ref="R11:R12"/>
    <mergeCell ref="S11:S12"/>
    <mergeCell ref="T11:T12"/>
    <mergeCell ref="AA11:AA12"/>
    <mergeCell ref="AB11:AB12"/>
    <mergeCell ref="I13:I14"/>
    <mergeCell ref="J13:J14"/>
    <mergeCell ref="L13:L14"/>
    <mergeCell ref="N13:N14"/>
    <mergeCell ref="O13:O14"/>
    <mergeCell ref="P13:P14"/>
    <mergeCell ref="A13:A14"/>
    <mergeCell ref="C13:C14"/>
    <mergeCell ref="E13:E14"/>
    <mergeCell ref="F13:F14"/>
    <mergeCell ref="G13:G14"/>
    <mergeCell ref="H13:H14"/>
    <mergeCell ref="AC13:AC14"/>
    <mergeCell ref="AD13:AD14"/>
    <mergeCell ref="AF13:AF14"/>
    <mergeCell ref="AG13:AG14"/>
    <mergeCell ref="AH13:AH14"/>
    <mergeCell ref="AI13:AI14"/>
    <mergeCell ref="Q13:Q14"/>
    <mergeCell ref="R13:R14"/>
    <mergeCell ref="S13:S14"/>
    <mergeCell ref="T13:T14"/>
    <mergeCell ref="AA13:AA14"/>
    <mergeCell ref="AB13:AB14"/>
    <mergeCell ref="I15:I16"/>
    <mergeCell ref="J15:J16"/>
    <mergeCell ref="L15:L16"/>
    <mergeCell ref="N15:N16"/>
    <mergeCell ref="O15:O16"/>
    <mergeCell ref="P15:P16"/>
    <mergeCell ref="A15:A16"/>
    <mergeCell ref="C15:C16"/>
    <mergeCell ref="E15:E16"/>
    <mergeCell ref="F15:F16"/>
    <mergeCell ref="G15:G16"/>
    <mergeCell ref="H15:H16"/>
    <mergeCell ref="AC15:AC16"/>
    <mergeCell ref="AD15:AD16"/>
    <mergeCell ref="AF15:AF16"/>
    <mergeCell ref="AG15:AG16"/>
    <mergeCell ref="AH15:AH16"/>
    <mergeCell ref="AI15:AI16"/>
    <mergeCell ref="Q15:Q16"/>
    <mergeCell ref="R15:R16"/>
    <mergeCell ref="S15:S16"/>
    <mergeCell ref="T15:T16"/>
    <mergeCell ref="AA15:AA16"/>
    <mergeCell ref="AB15:AB16"/>
    <mergeCell ref="D28:H28"/>
    <mergeCell ref="M28:Q28"/>
    <mergeCell ref="T28:T29"/>
    <mergeCell ref="AB31:AD33"/>
    <mergeCell ref="M32:Q32"/>
    <mergeCell ref="M33:Q33"/>
    <mergeCell ref="B17:D17"/>
    <mergeCell ref="K17:M17"/>
    <mergeCell ref="D20:I20"/>
    <mergeCell ref="M20:R20"/>
    <mergeCell ref="B22:B23"/>
    <mergeCell ref="G22:H22"/>
    <mergeCell ref="P22:Q22"/>
    <mergeCell ref="P23:Q23"/>
    <mergeCell ref="AB55:AD56"/>
    <mergeCell ref="AA61:AD61"/>
    <mergeCell ref="AA68:AD68"/>
    <mergeCell ref="B34:Q34"/>
    <mergeCell ref="F36:K36"/>
    <mergeCell ref="F37:K37"/>
    <mergeCell ref="F38:K38"/>
    <mergeCell ref="AB40:AD41"/>
    <mergeCell ref="AB48:AD49"/>
  </mergeCells>
  <conditionalFormatting sqref="B12 K12 B14 K14 B16 K16">
    <cfRule type="cellIs" dxfId="8" priority="6" stopIfTrue="1" operator="equal">
      <formula>""""""</formula>
    </cfRule>
  </conditionalFormatting>
  <conditionalFormatting sqref="C3 M7 D9 M9 B11 K11 D11:F16 H11:H16 M11:O16 Q11:Q16 B13 K13 B15 K15 D28 M28">
    <cfRule type="cellIs" dxfId="7" priority="3" stopIfTrue="1" operator="equal">
      <formula>0</formula>
    </cfRule>
  </conditionalFormatting>
  <conditionalFormatting sqref="D11 M11 D13 M13 D15 M15">
    <cfRule type="cellIs" dxfId="6" priority="9" stopIfTrue="1" operator="equal">
      <formula>"Cat"</formula>
    </cfRule>
  </conditionalFormatting>
  <conditionalFormatting sqref="D12 M12 D14 M14 D16 M16">
    <cfRule type="cellIs" dxfId="5" priority="8" stopIfTrue="1" operator="equal">
      <formula>"?"</formula>
    </cfRule>
  </conditionalFormatting>
  <conditionalFormatting sqref="D22 P22:S22">
    <cfRule type="cellIs" dxfId="4" priority="5" stopIfTrue="1" operator="equal">
      <formula>"FAUX"</formula>
    </cfRule>
  </conditionalFormatting>
  <conditionalFormatting sqref="D23 P23:Q23">
    <cfRule type="cellIs" dxfId="3" priority="1" stopIfTrue="1" operator="equal">
      <formula>"NON VALIDE"</formula>
    </cfRule>
    <cfRule type="cellIs" dxfId="2" priority="2" stopIfTrue="1" operator="equal">
      <formula>"OK"</formula>
    </cfRule>
  </conditionalFormatting>
  <conditionalFormatting sqref="N17">
    <cfRule type="cellIs" dxfId="1" priority="4" stopIfTrue="1" operator="greaterThan">
      <formula>$M$18</formula>
    </cfRule>
  </conditionalFormatting>
  <conditionalFormatting sqref="N17:O17 E17:F17">
    <cfRule type="cellIs" dxfId="0" priority="7" stopIfTrue="1" operator="greaterThan">
      <formula>$D$18</formula>
    </cfRule>
  </conditionalFormatting>
  <dataValidations count="7">
    <dataValidation type="list" allowBlank="1" showInputMessage="1" showErrorMessage="1" sqref="S5" xr:uid="{C399D310-6E1B-4AB7-ACFC-D183E5B30017}">
      <formula1>$B$36:$B$38</formula1>
    </dataValidation>
    <dataValidation type="list" allowBlank="1" showInputMessage="1" showErrorMessage="1" sqref="K11 M28:Q28 D28:H28 B11 B13 B15 K15 K13" xr:uid="{5BEB2D29-ECB6-42DC-89D5-9C43091C0A77}">
      <formula1>Liste_Joueurs</formula1>
    </dataValidation>
    <dataValidation type="list" allowBlank="1" showInputMessage="1" showErrorMessage="1" sqref="C3" xr:uid="{AB11909A-15C0-4375-AA53-C4CD90614293}">
      <formula1>$AC$5:$AC$7</formula1>
    </dataValidation>
    <dataValidation type="list" allowBlank="1" showInputMessage="1" showErrorMessage="1" sqref="M9:S9 D9:J9" xr:uid="{C825F089-F6AE-4B10-87D8-5E6D4A47AD77}">
      <formula1>$B$39:$B$49</formula1>
    </dataValidation>
    <dataValidation type="list" allowBlank="1" showInputMessage="1" showErrorMessage="1" sqref="M11 D11" xr:uid="{972C9AE1-0098-4F1A-B721-BB5C7A263DAA}">
      <formula1>IF($C$3=1,$AB$34:$AB$38,IF($C$3=2,$AB$42:$AB$46,IF($C$3=6,$AB$50:$AB$53,IF($C$3=7,$AB$57:$AB$59))))</formula1>
    </dataValidation>
    <dataValidation type="list" allowBlank="1" showInputMessage="1" showErrorMessage="1" sqref="M13 D13" xr:uid="{042C921A-FA19-4628-A025-AC365A9A5C26}">
      <formula1>IF($C$3=1,$AC$34:$AC$35,IF($C$3=2,$AC$42:$AC$44,IF($C$3=6,$AB$50:$AB$53,IF($C$3=7,$AB$57:$AB$59))))</formula1>
    </dataValidation>
    <dataValidation type="list" allowBlank="1" showInputMessage="1" showErrorMessage="1" sqref="M15 D15" xr:uid="{BAF4B2D4-63FE-48F1-930A-BECAA39D26D3}">
      <formula1>IF($C$3=1,$AD$34:$AD$35,IF($C$3=2,$AD$42:$AD$44,IF($C$3=6,$AB$50:$AB$53,IF($C$3=7,$AB$57:$AB$59))))</formula1>
    </dataValidation>
  </dataValidations>
  <hyperlinks>
    <hyperlink ref="F38" r:id="rId1" xr:uid="{B451ACA2-45F2-4DC0-9D26-EE62096F217F}"/>
    <hyperlink ref="F37" r:id="rId2" xr:uid="{622E8EB8-5F82-4463-9AA3-3805EA9E1BAB}"/>
    <hyperlink ref="D32" r:id="rId3" xr:uid="{5A39FDF8-3DD8-4955-8B81-0B290A1B61F6}"/>
  </hyperlinks>
  <printOptions horizontalCentered="1"/>
  <pageMargins left="0.19685039370078741" right="0.19685039370078741" top="0.39370078740157483" bottom="0.39370078740157483" header="0.19685039370078741" footer="0.19685039370078741"/>
  <pageSetup paperSize="9" scale="79" orientation="landscape" horizontalDpi="300" verticalDpi="300" r:id="rId4"/>
  <headerFooter alignWithMargins="0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5"/>
  <dimension ref="A1:AA1023"/>
  <sheetViews>
    <sheetView showGridLines="0" zoomScaleNormal="100" workbookViewId="0">
      <selection activeCell="M7" sqref="M7"/>
    </sheetView>
  </sheetViews>
  <sheetFormatPr baseColWidth="10" defaultColWidth="0" defaultRowHeight="12.75" x14ac:dyDescent="0.2"/>
  <cols>
    <col min="1" max="1" width="7.85546875" style="1" customWidth="1"/>
    <col min="2" max="2" width="28.85546875" style="83" customWidth="1"/>
    <col min="3" max="3" width="19.7109375" customWidth="1"/>
    <col min="4" max="4" width="15.7109375" customWidth="1"/>
    <col min="5" max="5" width="10.28515625" customWidth="1"/>
    <col min="6" max="6" width="13.140625" customWidth="1"/>
    <col min="7" max="7" width="2.140625" customWidth="1"/>
    <col min="8" max="8" width="13.140625" style="106" hidden="1" customWidth="1"/>
    <col min="9" max="10" width="13.140625" hidden="1" customWidth="1"/>
    <col min="11" max="11" width="2.140625" customWidth="1"/>
    <col min="12" max="12" width="20.85546875" customWidth="1"/>
    <col min="13" max="13" width="22.5703125" customWidth="1"/>
    <col min="14" max="14" width="37.85546875" customWidth="1"/>
    <col min="15" max="15" width="11.42578125" customWidth="1"/>
    <col min="16" max="16" width="18" hidden="1" customWidth="1"/>
    <col min="17" max="17" width="12.28515625" hidden="1" customWidth="1"/>
    <col min="18" max="20" width="11.42578125" hidden="1" customWidth="1"/>
    <col min="21" max="21" width="18" hidden="1" customWidth="1"/>
    <col min="22" max="22" width="12.28515625" hidden="1" customWidth="1"/>
    <col min="23" max="25" width="11.42578125" hidden="1" customWidth="1"/>
    <col min="26" max="26" width="18" hidden="1" customWidth="1"/>
    <col min="27" max="27" width="12.28515625" hidden="1" customWidth="1"/>
    <col min="28" max="28" width="11.42578125" hidden="1" customWidth="1"/>
    <col min="29" max="16384" width="11.42578125" hidden="1"/>
  </cols>
  <sheetData>
    <row r="1" spans="2:20" ht="30.75" customHeight="1" x14ac:dyDescent="0.2">
      <c r="B1" s="161" t="s">
        <v>623</v>
      </c>
      <c r="C1" s="161"/>
      <c r="D1" s="161"/>
      <c r="E1" s="161"/>
      <c r="F1" s="161"/>
      <c r="G1" s="97"/>
      <c r="H1" s="105"/>
      <c r="I1" s="97"/>
      <c r="J1" s="97"/>
      <c r="K1" s="96"/>
      <c r="L1" s="162" t="s">
        <v>627</v>
      </c>
      <c r="M1" s="164" t="s">
        <v>630</v>
      </c>
      <c r="N1" s="159" t="s">
        <v>628</v>
      </c>
      <c r="T1" s="96"/>
    </row>
    <row r="2" spans="2:20" ht="24" customHeight="1" thickBot="1" x14ac:dyDescent="0.25">
      <c r="B2" s="98" t="s">
        <v>531</v>
      </c>
      <c r="C2" s="99" t="s">
        <v>26</v>
      </c>
      <c r="D2" s="99" t="s">
        <v>132</v>
      </c>
      <c r="E2" s="99" t="s">
        <v>27</v>
      </c>
      <c r="F2" s="100" t="s">
        <v>622</v>
      </c>
      <c r="G2" s="94"/>
      <c r="H2" s="64" t="s">
        <v>624</v>
      </c>
      <c r="I2" s="64" t="s">
        <v>625</v>
      </c>
      <c r="J2" s="65" t="s">
        <v>626</v>
      </c>
      <c r="K2" s="1"/>
      <c r="L2" s="163"/>
      <c r="M2" s="165"/>
      <c r="N2" s="160"/>
      <c r="T2" s="96"/>
    </row>
    <row r="3" spans="2:20" ht="13.5" customHeight="1" thickTop="1" x14ac:dyDescent="0.2">
      <c r="B3" s="107" t="str">
        <f t="shared" ref="B3:B66" si="0">C3 &amp; " " &amp;D3</f>
        <v>ABOUTABATE MOHAMED</v>
      </c>
      <c r="C3" s="108" t="s">
        <v>1076</v>
      </c>
      <c r="D3" s="108" t="s">
        <v>1077</v>
      </c>
      <c r="E3" s="108" t="s">
        <v>1078</v>
      </c>
      <c r="F3" s="108" t="s">
        <v>1056</v>
      </c>
      <c r="G3" s="95"/>
      <c r="H3" s="106">
        <f>ROWS($B$3:B3)</f>
        <v>1</v>
      </c>
      <c r="I3" s="95" t="str">
        <f t="shared" ref="I3:I66" si="1">IF(ISNUMBER(SEARCH($M$1,B3)),H3,"")</f>
        <v/>
      </c>
      <c r="J3" s="95" t="str">
        <f t="shared" ref="J3:J66" si="2">IFERROR(SMALL($I$3:$I$496,H3),"")</f>
        <v/>
      </c>
      <c r="K3" s="1"/>
      <c r="L3" s="96"/>
      <c r="M3" s="96" t="str" cm="1">
        <f t="array" ref="M3">IFERROR(INDEX($B$3:$B$496,J3,1),"")</f>
        <v/>
      </c>
      <c r="N3" s="96"/>
      <c r="O3" s="96"/>
      <c r="P3" s="96"/>
      <c r="Q3" s="96"/>
      <c r="R3" s="96"/>
      <c r="S3" s="96"/>
      <c r="T3" s="96"/>
    </row>
    <row r="4" spans="2:20" ht="12.75" customHeight="1" x14ac:dyDescent="0.2">
      <c r="B4" s="103" t="str">
        <f t="shared" si="0"/>
        <v>ABUCKI PATRICK</v>
      </c>
      <c r="C4" s="104" t="s">
        <v>43</v>
      </c>
      <c r="D4" s="104" t="s">
        <v>366</v>
      </c>
      <c r="E4" s="104" t="s">
        <v>1118</v>
      </c>
      <c r="F4" s="104" t="s">
        <v>1119</v>
      </c>
      <c r="G4" s="95"/>
      <c r="H4" s="106">
        <f>ROWS($B$3:B4)</f>
        <v>2</v>
      </c>
      <c r="I4" s="95" t="str">
        <f t="shared" si="1"/>
        <v/>
      </c>
      <c r="J4" s="95" t="str">
        <f t="shared" si="2"/>
        <v/>
      </c>
      <c r="M4" s="96" t="str" cm="1">
        <f t="array" ref="M4">IFERROR(INDEX($B$3:$B$496,J4,1),"")</f>
        <v/>
      </c>
      <c r="N4" s="96"/>
    </row>
    <row r="5" spans="2:20" x14ac:dyDescent="0.2">
      <c r="B5" s="101" t="str">
        <f t="shared" si="0"/>
        <v>ABUCKI PASCAL</v>
      </c>
      <c r="C5" s="102" t="s">
        <v>43</v>
      </c>
      <c r="D5" s="102" t="s">
        <v>332</v>
      </c>
      <c r="E5" s="102" t="s">
        <v>187</v>
      </c>
      <c r="F5" s="102" t="s">
        <v>1119</v>
      </c>
      <c r="G5" s="95"/>
      <c r="H5" s="106">
        <f>ROWS($B$3:B5)</f>
        <v>3</v>
      </c>
      <c r="I5" s="95" t="str">
        <f t="shared" si="1"/>
        <v/>
      </c>
      <c r="J5" s="95" t="str">
        <f t="shared" si="2"/>
        <v/>
      </c>
      <c r="M5" s="96" t="str" cm="1">
        <f t="array" ref="M5">IFERROR(INDEX($B$3:$B$496,J5,1),"")</f>
        <v/>
      </c>
      <c r="N5" s="96"/>
    </row>
    <row r="6" spans="2:20" x14ac:dyDescent="0.2">
      <c r="B6" s="101" t="str">
        <f t="shared" si="0"/>
        <v>AFANKOUS SANDRY</v>
      </c>
      <c r="C6" s="102" t="s">
        <v>857</v>
      </c>
      <c r="D6" s="102" t="s">
        <v>858</v>
      </c>
      <c r="E6" s="102" t="s">
        <v>859</v>
      </c>
      <c r="F6" s="102" t="s">
        <v>835</v>
      </c>
      <c r="G6" s="95"/>
      <c r="H6" s="106">
        <f>ROWS($B$3:B6)</f>
        <v>4</v>
      </c>
      <c r="I6" s="95" t="str">
        <f t="shared" si="1"/>
        <v/>
      </c>
      <c r="J6" s="95" t="str">
        <f t="shared" si="2"/>
        <v/>
      </c>
      <c r="M6" s="96" t="str" cm="1">
        <f t="array" ref="M6">IFERROR(INDEX($B$3:$B$496,J6,1),"")</f>
        <v/>
      </c>
      <c r="N6" s="96"/>
    </row>
    <row r="7" spans="2:20" x14ac:dyDescent="0.2">
      <c r="B7" s="101" t="str">
        <f t="shared" si="0"/>
        <v>ALONSO JOSE</v>
      </c>
      <c r="C7" s="102" t="s">
        <v>1129</v>
      </c>
      <c r="D7" s="102" t="s">
        <v>844</v>
      </c>
      <c r="E7" s="102" t="s">
        <v>1130</v>
      </c>
      <c r="F7" s="102" t="s">
        <v>1120</v>
      </c>
      <c r="G7" s="95"/>
      <c r="H7" s="106">
        <f>ROWS($B$3:B7)</f>
        <v>5</v>
      </c>
      <c r="I7" s="95" t="str">
        <f t="shared" si="1"/>
        <v/>
      </c>
      <c r="J7" s="95" t="str">
        <f t="shared" si="2"/>
        <v/>
      </c>
      <c r="M7" s="96" t="str" cm="1">
        <f t="array" ref="M7">IFERROR(INDEX($B$3:$B$496,J7,1),"")</f>
        <v/>
      </c>
      <c r="N7" s="96"/>
    </row>
    <row r="8" spans="2:20" x14ac:dyDescent="0.2">
      <c r="B8" s="101" t="str">
        <f t="shared" si="0"/>
        <v>AMEYE CHRISTIAN</v>
      </c>
      <c r="C8" s="102" t="s">
        <v>83</v>
      </c>
      <c r="D8" s="102" t="s">
        <v>334</v>
      </c>
      <c r="E8" s="102" t="s">
        <v>253</v>
      </c>
      <c r="F8" s="102" t="s">
        <v>87</v>
      </c>
      <c r="G8" s="95"/>
      <c r="H8" s="106">
        <f>ROWS($B$3:B8)</f>
        <v>6</v>
      </c>
      <c r="I8" s="95" t="str">
        <f t="shared" si="1"/>
        <v/>
      </c>
      <c r="J8" s="95" t="str">
        <f t="shared" si="2"/>
        <v/>
      </c>
      <c r="M8" s="96" t="str" cm="1">
        <f t="array" ref="M8">IFERROR(INDEX($B$3:$B$496,J8,1),"")</f>
        <v/>
      </c>
      <c r="N8" s="96"/>
    </row>
    <row r="9" spans="2:20" x14ac:dyDescent="0.2">
      <c r="B9" s="103" t="str">
        <f t="shared" si="0"/>
        <v>ANNE DENIS</v>
      </c>
      <c r="C9" s="104" t="s">
        <v>374</v>
      </c>
      <c r="D9" s="104" t="s">
        <v>389</v>
      </c>
      <c r="E9" s="104" t="s">
        <v>853</v>
      </c>
      <c r="F9" s="104" t="s">
        <v>835</v>
      </c>
      <c r="G9" s="95"/>
      <c r="H9" s="106">
        <f>ROWS($B$3:B9)</f>
        <v>7</v>
      </c>
      <c r="I9" s="95" t="str">
        <f t="shared" si="1"/>
        <v/>
      </c>
      <c r="J9" s="95" t="str">
        <f t="shared" si="2"/>
        <v/>
      </c>
      <c r="M9" s="96" t="str" cm="1">
        <f t="array" ref="M9">IFERROR(INDEX($B$3:$B$496,J9,1),"")</f>
        <v/>
      </c>
      <c r="N9" s="96"/>
    </row>
    <row r="10" spans="2:20" x14ac:dyDescent="0.2">
      <c r="B10" s="101" t="str">
        <f t="shared" si="0"/>
        <v>ARAMINI SALVATORE</v>
      </c>
      <c r="C10" s="102" t="s">
        <v>636</v>
      </c>
      <c r="D10" s="102" t="s">
        <v>637</v>
      </c>
      <c r="E10" s="102" t="s">
        <v>638</v>
      </c>
      <c r="F10" s="102" t="s">
        <v>835</v>
      </c>
      <c r="G10" s="95"/>
      <c r="H10" s="106">
        <f>ROWS($B$3:B10)</f>
        <v>8</v>
      </c>
      <c r="I10" s="95" t="str">
        <f t="shared" si="1"/>
        <v/>
      </c>
      <c r="J10" s="95" t="str">
        <f t="shared" si="2"/>
        <v/>
      </c>
      <c r="M10" s="96" t="str" cm="1">
        <f t="array" ref="M10">IFERROR(INDEX($B$3:$B$496,J10,1),"")</f>
        <v/>
      </c>
      <c r="N10" s="96"/>
    </row>
    <row r="11" spans="2:20" x14ac:dyDescent="0.2">
      <c r="B11" s="103" t="str">
        <f t="shared" si="0"/>
        <v>ARNOUX JEAN MICHEL</v>
      </c>
      <c r="C11" s="104" t="s">
        <v>1131</v>
      </c>
      <c r="D11" s="104" t="s">
        <v>510</v>
      </c>
      <c r="E11" s="104" t="s">
        <v>1132</v>
      </c>
      <c r="F11" s="104" t="s">
        <v>1120</v>
      </c>
      <c r="G11" s="95"/>
      <c r="H11" s="106">
        <f>ROWS($B$3:B11)</f>
        <v>9</v>
      </c>
      <c r="I11" s="95" t="str">
        <f t="shared" si="1"/>
        <v/>
      </c>
      <c r="J11" s="95" t="str">
        <f t="shared" si="2"/>
        <v/>
      </c>
      <c r="M11" s="96" t="str" cm="1">
        <f t="array" ref="M11">IFERROR(INDEX($B$3:$B$496,J11,1),"")</f>
        <v/>
      </c>
      <c r="N11" s="96"/>
    </row>
    <row r="12" spans="2:20" x14ac:dyDescent="0.2">
      <c r="B12" s="101" t="str">
        <f t="shared" si="0"/>
        <v>ASSISE VINCENT</v>
      </c>
      <c r="C12" s="102" t="s">
        <v>818</v>
      </c>
      <c r="D12" s="102" t="s">
        <v>387</v>
      </c>
      <c r="E12" s="102" t="s">
        <v>819</v>
      </c>
      <c r="F12" s="102" t="s">
        <v>768</v>
      </c>
      <c r="G12" s="95"/>
      <c r="H12" s="106">
        <f>ROWS($B$3:B12)</f>
        <v>10</v>
      </c>
      <c r="I12" s="95" t="str">
        <f t="shared" si="1"/>
        <v/>
      </c>
      <c r="J12" s="95" t="str">
        <f t="shared" si="2"/>
        <v/>
      </c>
      <c r="M12" s="96" t="str" cm="1">
        <f t="array" ref="M12">IFERROR(INDEX($B$3:$B$496,J12,1),"")</f>
        <v/>
      </c>
      <c r="N12" s="96"/>
    </row>
    <row r="13" spans="2:20" x14ac:dyDescent="0.2">
      <c r="B13" s="101" t="str">
        <f t="shared" si="0"/>
        <v>BAHEUX DAVID</v>
      </c>
      <c r="C13" s="102" t="s">
        <v>147</v>
      </c>
      <c r="D13" s="102" t="s">
        <v>336</v>
      </c>
      <c r="E13" s="102" t="s">
        <v>213</v>
      </c>
      <c r="F13" s="102" t="s">
        <v>1105</v>
      </c>
      <c r="G13" s="95"/>
      <c r="H13" s="106">
        <f>ROWS($B$3:B13)</f>
        <v>11</v>
      </c>
      <c r="I13" s="95" t="str">
        <f t="shared" si="1"/>
        <v/>
      </c>
      <c r="J13" s="95" t="str">
        <f t="shared" si="2"/>
        <v/>
      </c>
      <c r="M13" s="96" t="str" cm="1">
        <f t="array" ref="M13">IFERROR(INDEX($B$3:$B$496,J13,1),"")</f>
        <v/>
      </c>
      <c r="N13" s="96"/>
    </row>
    <row r="14" spans="2:20" x14ac:dyDescent="0.2">
      <c r="B14" s="103" t="str">
        <f t="shared" si="0"/>
        <v>BAHEUX DANNY</v>
      </c>
      <c r="C14" s="104" t="s">
        <v>147</v>
      </c>
      <c r="D14" s="104" t="s">
        <v>612</v>
      </c>
      <c r="E14" s="104" t="s">
        <v>613</v>
      </c>
      <c r="F14" s="104" t="s">
        <v>1105</v>
      </c>
      <c r="G14" s="95"/>
      <c r="H14" s="106">
        <f>ROWS($B$3:B14)</f>
        <v>12</v>
      </c>
      <c r="I14" s="95" t="str">
        <f t="shared" si="1"/>
        <v/>
      </c>
      <c r="J14" s="95" t="str">
        <f t="shared" si="2"/>
        <v/>
      </c>
      <c r="M14" s="96" t="str" cm="1">
        <f t="array" ref="M14">IFERROR(INDEX($B$3:$B$496,J14,1),"")</f>
        <v/>
      </c>
      <c r="N14" s="96"/>
    </row>
    <row r="15" spans="2:20" x14ac:dyDescent="0.2">
      <c r="B15" s="103" t="str">
        <f t="shared" si="0"/>
        <v>BAHEUX LEO</v>
      </c>
      <c r="C15" s="104" t="s">
        <v>147</v>
      </c>
      <c r="D15" s="104" t="s">
        <v>1024</v>
      </c>
      <c r="E15" s="104" t="s">
        <v>1113</v>
      </c>
      <c r="F15" s="104" t="s">
        <v>1105</v>
      </c>
      <c r="G15" s="95"/>
      <c r="H15" s="106">
        <f>ROWS($B$3:B15)</f>
        <v>13</v>
      </c>
      <c r="I15" s="95" t="str">
        <f t="shared" si="1"/>
        <v/>
      </c>
      <c r="J15" s="95" t="str">
        <f t="shared" si="2"/>
        <v/>
      </c>
      <c r="M15" s="96" t="str" cm="1">
        <f t="array" ref="M15">IFERROR(INDEX($B$3:$B$496,J15,1),"")</f>
        <v/>
      </c>
      <c r="N15" s="96"/>
    </row>
    <row r="16" spans="2:20" x14ac:dyDescent="0.2">
      <c r="B16" s="101" t="str">
        <f t="shared" si="0"/>
        <v>BAILLET BERNARD</v>
      </c>
      <c r="C16" s="102" t="s">
        <v>161</v>
      </c>
      <c r="D16" s="102" t="s">
        <v>337</v>
      </c>
      <c r="E16" s="102" t="s">
        <v>265</v>
      </c>
      <c r="F16" s="102" t="s">
        <v>947</v>
      </c>
      <c r="G16" s="95"/>
      <c r="H16" s="106">
        <f>ROWS($B$3:B16)</f>
        <v>14</v>
      </c>
      <c r="I16" s="95" t="str">
        <f t="shared" si="1"/>
        <v/>
      </c>
      <c r="J16" s="95" t="str">
        <f t="shared" si="2"/>
        <v/>
      </c>
      <c r="M16" s="96" t="str" cm="1">
        <f t="array" ref="M16">IFERROR(INDEX($B$3:$B$496,J16,1),"")</f>
        <v/>
      </c>
      <c r="N16" s="96"/>
    </row>
    <row r="17" spans="1:14" x14ac:dyDescent="0.2">
      <c r="B17" s="103" t="str">
        <f t="shared" si="0"/>
        <v>BAILLEUX ALEXIS</v>
      </c>
      <c r="C17" s="104" t="s">
        <v>533</v>
      </c>
      <c r="D17" s="104" t="s">
        <v>534</v>
      </c>
      <c r="E17" s="104" t="s">
        <v>535</v>
      </c>
      <c r="F17" s="104" t="s">
        <v>835</v>
      </c>
      <c r="G17" s="95"/>
      <c r="H17" s="106">
        <f>ROWS($B$3:B17)</f>
        <v>15</v>
      </c>
      <c r="I17" s="95" t="str">
        <f t="shared" si="1"/>
        <v/>
      </c>
      <c r="J17" s="95" t="str">
        <f t="shared" si="2"/>
        <v/>
      </c>
      <c r="M17" s="96" t="str" cm="1">
        <f t="array" ref="M17">IFERROR(INDEX($B$3:$B$496,J17,1),"")</f>
        <v/>
      </c>
      <c r="N17" s="96"/>
    </row>
    <row r="18" spans="1:14" x14ac:dyDescent="0.2">
      <c r="B18" s="103" t="str">
        <f t="shared" si="0"/>
        <v>BAILLEZ AIME</v>
      </c>
      <c r="C18" s="104" t="s">
        <v>28</v>
      </c>
      <c r="D18" s="104" t="s">
        <v>338</v>
      </c>
      <c r="E18" s="104" t="s">
        <v>203</v>
      </c>
      <c r="F18" s="104" t="s">
        <v>88</v>
      </c>
      <c r="G18" s="95"/>
      <c r="H18" s="106">
        <f>ROWS($B$3:B18)</f>
        <v>16</v>
      </c>
      <c r="I18" s="95" t="str">
        <f t="shared" si="1"/>
        <v/>
      </c>
      <c r="J18" s="95" t="str">
        <f t="shared" si="2"/>
        <v/>
      </c>
      <c r="M18" s="96" t="str" cm="1">
        <f t="array" ref="M18">IFERROR(INDEX($B$3:$B$496,J18,1),"")</f>
        <v/>
      </c>
      <c r="N18" s="96"/>
    </row>
    <row r="19" spans="1:14" x14ac:dyDescent="0.2">
      <c r="B19" s="101" t="str">
        <f t="shared" si="0"/>
        <v>BALLET ARNAUD</v>
      </c>
      <c r="C19" s="102" t="s">
        <v>943</v>
      </c>
      <c r="D19" s="102" t="s">
        <v>482</v>
      </c>
      <c r="E19" s="102" t="s">
        <v>944</v>
      </c>
      <c r="F19" s="102" t="s">
        <v>87</v>
      </c>
      <c r="G19" s="95"/>
      <c r="H19" s="106">
        <f>ROWS($B$3:B19)</f>
        <v>17</v>
      </c>
      <c r="I19" s="95" t="str">
        <f t="shared" si="1"/>
        <v/>
      </c>
      <c r="J19" s="95" t="str">
        <f t="shared" si="2"/>
        <v/>
      </c>
      <c r="M19" s="96" t="str" cm="1">
        <f t="array" ref="M19">IFERROR(INDEX($B$3:$B$496,J19,1),"")</f>
        <v/>
      </c>
      <c r="N19" s="96"/>
    </row>
    <row r="20" spans="1:14" x14ac:dyDescent="0.2">
      <c r="B20" s="103" t="str">
        <f t="shared" si="0"/>
        <v>BANACH JEROME</v>
      </c>
      <c r="C20" s="104" t="s">
        <v>876</v>
      </c>
      <c r="D20" s="104" t="s">
        <v>877</v>
      </c>
      <c r="E20" s="104" t="s">
        <v>878</v>
      </c>
      <c r="F20" s="104" t="s">
        <v>835</v>
      </c>
      <c r="G20" s="95"/>
      <c r="H20" s="106">
        <f>ROWS($B$3:B20)</f>
        <v>18</v>
      </c>
      <c r="I20" s="95" t="str">
        <f t="shared" si="1"/>
        <v/>
      </c>
      <c r="J20" s="95" t="str">
        <f t="shared" si="2"/>
        <v/>
      </c>
      <c r="M20" s="96" t="str" cm="1">
        <f t="array" ref="M20">IFERROR(INDEX($B$3:$B$496,J20,1),"")</f>
        <v/>
      </c>
      <c r="N20" s="96"/>
    </row>
    <row r="21" spans="1:14" x14ac:dyDescent="0.2">
      <c r="B21" s="103" t="str">
        <f t="shared" si="0"/>
        <v>BARBE JEAN MARC</v>
      </c>
      <c r="C21" s="104" t="s">
        <v>153</v>
      </c>
      <c r="D21" s="104" t="s">
        <v>339</v>
      </c>
      <c r="E21" s="104" t="s">
        <v>249</v>
      </c>
      <c r="F21" s="104" t="s">
        <v>1120</v>
      </c>
      <c r="G21" s="95"/>
      <c r="H21" s="106">
        <f>ROWS($B$3:B21)</f>
        <v>19</v>
      </c>
      <c r="I21" s="95" t="str">
        <f t="shared" si="1"/>
        <v/>
      </c>
      <c r="J21" s="95" t="str">
        <f t="shared" si="2"/>
        <v/>
      </c>
      <c r="M21" s="96" t="str" cm="1">
        <f t="array" ref="M21">IFERROR(INDEX($B$3:$B$496,J21,1),"")</f>
        <v/>
      </c>
      <c r="N21" s="96"/>
    </row>
    <row r="22" spans="1:14" x14ac:dyDescent="0.2">
      <c r="B22" s="103" t="str">
        <f t="shared" si="0"/>
        <v>BARMUTA PHILIPPE</v>
      </c>
      <c r="C22" s="104" t="s">
        <v>52</v>
      </c>
      <c r="D22" s="104" t="s">
        <v>340</v>
      </c>
      <c r="E22" s="104" t="s">
        <v>246</v>
      </c>
      <c r="F22" s="104" t="s">
        <v>1105</v>
      </c>
      <c r="G22" s="95"/>
      <c r="H22" s="106">
        <f>ROWS($B$3:B22)</f>
        <v>20</v>
      </c>
      <c r="I22" s="95" t="str">
        <f t="shared" si="1"/>
        <v/>
      </c>
      <c r="J22" s="95" t="str">
        <f t="shared" si="2"/>
        <v/>
      </c>
      <c r="M22" s="96" t="str" cm="1">
        <f t="array" ref="M22">IFERROR(INDEX($B$3:$B$496,J22,1),"")</f>
        <v/>
      </c>
      <c r="N22" s="96"/>
    </row>
    <row r="23" spans="1:14" x14ac:dyDescent="0.2">
      <c r="B23" s="103" t="str">
        <f t="shared" si="0"/>
        <v>BAUDE BRUNO</v>
      </c>
      <c r="C23" s="104" t="s">
        <v>954</v>
      </c>
      <c r="D23" s="104" t="s">
        <v>341</v>
      </c>
      <c r="E23" s="104" t="s">
        <v>955</v>
      </c>
      <c r="F23" s="104" t="s">
        <v>947</v>
      </c>
      <c r="G23" s="95"/>
      <c r="H23" s="106">
        <f>ROWS($B$3:B23)</f>
        <v>21</v>
      </c>
      <c r="I23" s="95" t="str">
        <f t="shared" si="1"/>
        <v/>
      </c>
      <c r="J23" s="95" t="str">
        <f t="shared" si="2"/>
        <v/>
      </c>
      <c r="M23" s="96" t="str" cm="1">
        <f t="array" ref="M23">IFERROR(INDEX($B$3:$B$496,J23,1),"")</f>
        <v/>
      </c>
      <c r="N23" s="96"/>
    </row>
    <row r="24" spans="1:14" x14ac:dyDescent="0.2">
      <c r="B24" s="101" t="str">
        <f t="shared" si="0"/>
        <v>BAUDUIN JEAN LUC</v>
      </c>
      <c r="C24" s="102" t="s">
        <v>975</v>
      </c>
      <c r="D24" s="102" t="s">
        <v>354</v>
      </c>
      <c r="E24" s="102" t="s">
        <v>976</v>
      </c>
      <c r="F24" s="102" t="s">
        <v>947</v>
      </c>
      <c r="G24" s="95"/>
      <c r="H24" s="106">
        <f>ROWS($B$3:B24)</f>
        <v>22</v>
      </c>
      <c r="I24" s="95" t="str">
        <f t="shared" si="1"/>
        <v/>
      </c>
      <c r="J24" s="95" t="str">
        <f t="shared" si="2"/>
        <v/>
      </c>
      <c r="M24" s="96" t="str" cm="1">
        <f t="array" ref="M24">IFERROR(INDEX($B$3:$B$496,J24,1),"")</f>
        <v/>
      </c>
      <c r="N24" s="96"/>
    </row>
    <row r="25" spans="1:14" x14ac:dyDescent="0.2">
      <c r="A25"/>
      <c r="B25" s="101" t="str">
        <f t="shared" si="0"/>
        <v>BAYART PASCAL</v>
      </c>
      <c r="C25" s="102" t="s">
        <v>44</v>
      </c>
      <c r="D25" s="102" t="s">
        <v>332</v>
      </c>
      <c r="E25" s="102" t="s">
        <v>192</v>
      </c>
      <c r="F25" s="102" t="s">
        <v>87</v>
      </c>
      <c r="G25" s="95"/>
      <c r="H25" s="106">
        <f>ROWS($B$3:B25)</f>
        <v>23</v>
      </c>
      <c r="I25" s="95" t="str">
        <f t="shared" si="1"/>
        <v/>
      </c>
      <c r="J25" s="95" t="str">
        <f t="shared" si="2"/>
        <v/>
      </c>
      <c r="M25" s="96" t="str" cm="1">
        <f t="array" ref="M25">IFERROR(INDEX($B$3:$B$496,J25,1),"")</f>
        <v/>
      </c>
      <c r="N25" s="96"/>
    </row>
    <row r="26" spans="1:14" x14ac:dyDescent="0.2">
      <c r="A26"/>
      <c r="B26" s="101" t="str">
        <f t="shared" si="0"/>
        <v>BEAUDUIN ADRIEN</v>
      </c>
      <c r="C26" s="102" t="s">
        <v>342</v>
      </c>
      <c r="D26" s="102" t="s">
        <v>343</v>
      </c>
      <c r="E26" s="102" t="s">
        <v>344</v>
      </c>
      <c r="F26" s="102" t="s">
        <v>88</v>
      </c>
      <c r="G26" s="95"/>
      <c r="H26" s="106">
        <f>ROWS($B$3:B26)</f>
        <v>24</v>
      </c>
      <c r="I26" s="95" t="str">
        <f t="shared" si="1"/>
        <v/>
      </c>
      <c r="J26" s="95" t="str">
        <f t="shared" si="2"/>
        <v/>
      </c>
      <c r="M26" s="96" t="str" cm="1">
        <f t="array" ref="M26">IFERROR(INDEX($B$3:$B$496,J26,1),"")</f>
        <v/>
      </c>
      <c r="N26" s="96"/>
    </row>
    <row r="27" spans="1:14" x14ac:dyDescent="0.2">
      <c r="A27"/>
      <c r="B27" s="101" t="str">
        <f t="shared" si="0"/>
        <v>BEETS MARC</v>
      </c>
      <c r="C27" s="102" t="s">
        <v>130</v>
      </c>
      <c r="D27" s="102" t="s">
        <v>345</v>
      </c>
      <c r="E27" s="102" t="s">
        <v>207</v>
      </c>
      <c r="F27" s="102" t="s">
        <v>532</v>
      </c>
      <c r="G27" s="95"/>
      <c r="H27" s="106">
        <f>ROWS($B$3:B27)</f>
        <v>25</v>
      </c>
      <c r="I27" s="95" t="str">
        <f t="shared" si="1"/>
        <v/>
      </c>
      <c r="J27" s="95" t="str">
        <f t="shared" si="2"/>
        <v/>
      </c>
      <c r="M27" s="96" t="str" cm="1">
        <f t="array" ref="M27">IFERROR(INDEX($B$3:$B$496,J27,1),"")</f>
        <v/>
      </c>
      <c r="N27" s="96"/>
    </row>
    <row r="28" spans="1:14" x14ac:dyDescent="0.2">
      <c r="A28"/>
      <c r="B28" s="101" t="str">
        <f t="shared" si="0"/>
        <v>BENHADDOUCHE AHMED</v>
      </c>
      <c r="C28" s="102" t="s">
        <v>1069</v>
      </c>
      <c r="D28" s="102" t="s">
        <v>1070</v>
      </c>
      <c r="E28" s="102" t="s">
        <v>1071</v>
      </c>
      <c r="F28" s="102" t="s">
        <v>1056</v>
      </c>
      <c r="G28" s="95"/>
      <c r="H28" s="106">
        <f>ROWS($B$3:B28)</f>
        <v>26</v>
      </c>
      <c r="I28" s="95" t="str">
        <f t="shared" si="1"/>
        <v/>
      </c>
      <c r="J28" s="95" t="str">
        <f t="shared" si="2"/>
        <v/>
      </c>
      <c r="M28" s="96" t="str" cm="1">
        <f t="array" ref="M28">IFERROR(INDEX($B$3:$B$496,J28,1),"")</f>
        <v/>
      </c>
      <c r="N28" s="96"/>
    </row>
    <row r="29" spans="1:14" x14ac:dyDescent="0.2">
      <c r="A29"/>
      <c r="B29" s="101" t="str">
        <f t="shared" si="0"/>
        <v>BENS MATHIEU</v>
      </c>
      <c r="C29" s="102" t="s">
        <v>639</v>
      </c>
      <c r="D29" s="102" t="s">
        <v>640</v>
      </c>
      <c r="E29" s="102" t="s">
        <v>641</v>
      </c>
      <c r="F29" s="102" t="s">
        <v>532</v>
      </c>
      <c r="G29" s="95"/>
      <c r="H29" s="106">
        <f>ROWS($B$3:B29)</f>
        <v>27</v>
      </c>
      <c r="I29" s="95" t="str">
        <f t="shared" si="1"/>
        <v/>
      </c>
      <c r="J29" s="95" t="str">
        <f t="shared" si="2"/>
        <v/>
      </c>
      <c r="M29" s="96" t="str" cm="1">
        <f t="array" ref="M29">IFERROR(INDEX($B$3:$B$496,J29,1),"")</f>
        <v/>
      </c>
      <c r="N29" s="96"/>
    </row>
    <row r="30" spans="1:14" x14ac:dyDescent="0.2">
      <c r="A30"/>
      <c r="B30" s="101" t="str">
        <f t="shared" si="0"/>
        <v>BERNARD FRANCK</v>
      </c>
      <c r="C30" s="102" t="s">
        <v>337</v>
      </c>
      <c r="D30" s="102" t="s">
        <v>335</v>
      </c>
      <c r="E30" s="102" t="s">
        <v>885</v>
      </c>
      <c r="F30" s="102" t="s">
        <v>835</v>
      </c>
      <c r="G30" s="95"/>
      <c r="H30" s="106">
        <f>ROWS($B$3:B30)</f>
        <v>28</v>
      </c>
      <c r="I30" s="95" t="str">
        <f t="shared" si="1"/>
        <v/>
      </c>
      <c r="J30" s="95" t="str">
        <f t="shared" si="2"/>
        <v/>
      </c>
      <c r="M30" s="96" t="str" cm="1">
        <f t="array" ref="M30">IFERROR(INDEX($B$3:$B$496,J30,1),"")</f>
        <v/>
      </c>
      <c r="N30" s="96"/>
    </row>
    <row r="31" spans="1:14" x14ac:dyDescent="0.2">
      <c r="A31"/>
      <c r="B31" s="101" t="str">
        <f t="shared" si="0"/>
        <v>BERNARD FRANCIS</v>
      </c>
      <c r="C31" s="102" t="s">
        <v>337</v>
      </c>
      <c r="D31" s="102" t="s">
        <v>346</v>
      </c>
      <c r="E31" s="102" t="s">
        <v>222</v>
      </c>
      <c r="F31" s="102" t="s">
        <v>88</v>
      </c>
      <c r="G31" s="95"/>
      <c r="H31" s="106">
        <f>ROWS($B$3:B31)</f>
        <v>29</v>
      </c>
      <c r="I31" s="95" t="str">
        <f t="shared" si="1"/>
        <v/>
      </c>
      <c r="J31" s="95" t="str">
        <f t="shared" si="2"/>
        <v/>
      </c>
      <c r="M31" s="96" t="str" cm="1">
        <f t="array" ref="M31">IFERROR(INDEX($B$3:$B$496,J31,1),"")</f>
        <v/>
      </c>
      <c r="N31" s="96"/>
    </row>
    <row r="32" spans="1:14" x14ac:dyDescent="0.2">
      <c r="A32"/>
      <c r="B32" s="101" t="str">
        <f t="shared" si="0"/>
        <v>BERNARD LAURENT</v>
      </c>
      <c r="C32" s="102" t="s">
        <v>337</v>
      </c>
      <c r="D32" s="102" t="s">
        <v>348</v>
      </c>
      <c r="E32" s="102" t="s">
        <v>237</v>
      </c>
      <c r="F32" s="102" t="s">
        <v>88</v>
      </c>
      <c r="G32" s="95"/>
      <c r="H32" s="106">
        <f>ROWS($B$3:B32)</f>
        <v>30</v>
      </c>
      <c r="I32" s="95" t="str">
        <f t="shared" si="1"/>
        <v/>
      </c>
      <c r="J32" s="95" t="str">
        <f t="shared" si="2"/>
        <v/>
      </c>
      <c r="M32" s="96" t="str" cm="1">
        <f t="array" ref="M32">IFERROR(INDEX($B$3:$B$496,J32,1),"")</f>
        <v/>
      </c>
      <c r="N32" s="96"/>
    </row>
    <row r="33" spans="1:14" x14ac:dyDescent="0.2">
      <c r="A33"/>
      <c r="B33" s="101" t="str">
        <f t="shared" si="0"/>
        <v>BERRIER ANTOINE</v>
      </c>
      <c r="C33" s="102" t="s">
        <v>642</v>
      </c>
      <c r="D33" s="102" t="s">
        <v>370</v>
      </c>
      <c r="E33" s="102" t="s">
        <v>643</v>
      </c>
      <c r="F33" s="102" t="s">
        <v>88</v>
      </c>
      <c r="G33" s="95"/>
      <c r="H33" s="106">
        <f>ROWS($B$3:B33)</f>
        <v>31</v>
      </c>
      <c r="I33" s="95" t="str">
        <f t="shared" si="1"/>
        <v/>
      </c>
      <c r="J33" s="95" t="str">
        <f t="shared" si="2"/>
        <v/>
      </c>
      <c r="M33" s="96" t="str" cm="1">
        <f t="array" ref="M33">IFERROR(INDEX($B$3:$B$496,J33,1),"")</f>
        <v/>
      </c>
      <c r="N33" s="96"/>
    </row>
    <row r="34" spans="1:14" x14ac:dyDescent="0.2">
      <c r="A34"/>
      <c r="B34" s="103" t="str">
        <f t="shared" si="0"/>
        <v>BERTOLOTTI BEATRICE</v>
      </c>
      <c r="C34" s="104" t="s">
        <v>139</v>
      </c>
      <c r="D34" s="104" t="s">
        <v>350</v>
      </c>
      <c r="E34" s="104" t="s">
        <v>185</v>
      </c>
      <c r="F34" s="104" t="s">
        <v>87</v>
      </c>
      <c r="G34" s="95"/>
      <c r="H34" s="106">
        <f>ROWS($B$3:B34)</f>
        <v>32</v>
      </c>
      <c r="I34" s="95" t="str">
        <f t="shared" si="1"/>
        <v/>
      </c>
      <c r="J34" s="95" t="str">
        <f t="shared" si="2"/>
        <v/>
      </c>
      <c r="M34" s="96" t="str" cm="1">
        <f t="array" ref="M34">IFERROR(INDEX($B$3:$B$496,J34,1),"")</f>
        <v/>
      </c>
      <c r="N34" s="96"/>
    </row>
    <row r="35" spans="1:14" x14ac:dyDescent="0.2">
      <c r="A35"/>
      <c r="B35" s="103" t="str">
        <f t="shared" si="0"/>
        <v>BETRANCOURT PASCAL</v>
      </c>
      <c r="C35" s="104" t="s">
        <v>82</v>
      </c>
      <c r="D35" s="104" t="s">
        <v>332</v>
      </c>
      <c r="E35" s="104" t="s">
        <v>178</v>
      </c>
      <c r="F35" s="104" t="s">
        <v>88</v>
      </c>
      <c r="G35" s="95"/>
      <c r="H35" s="106">
        <f>ROWS($B$3:B35)</f>
        <v>33</v>
      </c>
      <c r="I35" s="95" t="str">
        <f t="shared" si="1"/>
        <v/>
      </c>
      <c r="J35" s="95" t="str">
        <f t="shared" si="2"/>
        <v/>
      </c>
      <c r="M35" s="96" t="str" cm="1">
        <f t="array" ref="M35">IFERROR(INDEX($B$3:$B$496,J35,1),"")</f>
        <v/>
      </c>
      <c r="N35" s="96"/>
    </row>
    <row r="36" spans="1:14" x14ac:dyDescent="0.2">
      <c r="A36"/>
      <c r="B36" s="103" t="str">
        <f t="shared" si="0"/>
        <v>BETRANCOURT JULIETTE</v>
      </c>
      <c r="C36" s="104" t="s">
        <v>82</v>
      </c>
      <c r="D36" s="104" t="s">
        <v>915</v>
      </c>
      <c r="E36" s="104" t="s">
        <v>916</v>
      </c>
      <c r="F36" s="104" t="s">
        <v>88</v>
      </c>
      <c r="G36" s="95"/>
      <c r="H36" s="106">
        <f>ROWS($B$3:B36)</f>
        <v>34</v>
      </c>
      <c r="I36" s="95" t="str">
        <f t="shared" si="1"/>
        <v/>
      </c>
      <c r="J36" s="95" t="str">
        <f t="shared" si="2"/>
        <v/>
      </c>
      <c r="M36" s="96" t="str" cm="1">
        <f t="array" ref="M36">IFERROR(INDEX($B$3:$B$496,J36,1),"")</f>
        <v/>
      </c>
      <c r="N36" s="96"/>
    </row>
    <row r="37" spans="1:14" x14ac:dyDescent="0.2">
      <c r="A37"/>
      <c r="B37" s="101" t="str">
        <f t="shared" si="0"/>
        <v>BEUVELET JEAN MARIE</v>
      </c>
      <c r="C37" s="102" t="s">
        <v>297</v>
      </c>
      <c r="D37" s="102" t="s">
        <v>351</v>
      </c>
      <c r="E37" s="102" t="s">
        <v>298</v>
      </c>
      <c r="F37" s="102" t="s">
        <v>88</v>
      </c>
      <c r="G37" s="95"/>
      <c r="H37" s="106">
        <f>ROWS($B$3:B37)</f>
        <v>35</v>
      </c>
      <c r="I37" s="95" t="str">
        <f t="shared" si="1"/>
        <v/>
      </c>
      <c r="J37" s="95" t="str">
        <f t="shared" si="2"/>
        <v/>
      </c>
      <c r="M37" s="96" t="str" cm="1">
        <f t="array" ref="M37">IFERROR(INDEX($B$3:$B$496,J37,1),"")</f>
        <v/>
      </c>
      <c r="N37" s="96"/>
    </row>
    <row r="38" spans="1:14" x14ac:dyDescent="0.2">
      <c r="A38"/>
      <c r="B38" s="101" t="str">
        <f t="shared" si="0"/>
        <v>BIDAL JIMMY</v>
      </c>
      <c r="C38" s="102" t="s">
        <v>795</v>
      </c>
      <c r="D38" s="102" t="s">
        <v>758</v>
      </c>
      <c r="E38" s="102" t="s">
        <v>796</v>
      </c>
      <c r="F38" s="102" t="s">
        <v>768</v>
      </c>
      <c r="G38" s="95"/>
      <c r="H38" s="106">
        <f>ROWS($B$3:B38)</f>
        <v>36</v>
      </c>
      <c r="I38" s="95" t="str">
        <f t="shared" si="1"/>
        <v/>
      </c>
      <c r="J38" s="95" t="str">
        <f t="shared" si="2"/>
        <v/>
      </c>
      <c r="M38" s="96" t="str" cm="1">
        <f t="array" ref="M38">IFERROR(INDEX($B$3:$B$496,J38,1),"")</f>
        <v/>
      </c>
      <c r="N38" s="96"/>
    </row>
    <row r="39" spans="1:14" x14ac:dyDescent="0.2">
      <c r="A39"/>
      <c r="B39" s="103" t="str">
        <f t="shared" si="0"/>
        <v>BLANCKAERT ANDY</v>
      </c>
      <c r="C39" s="104" t="s">
        <v>644</v>
      </c>
      <c r="D39" s="104" t="s">
        <v>544</v>
      </c>
      <c r="E39" s="104" t="s">
        <v>645</v>
      </c>
      <c r="F39" s="104" t="s">
        <v>1056</v>
      </c>
      <c r="G39" s="95"/>
      <c r="H39" s="106">
        <f>ROWS($B$3:B39)</f>
        <v>37</v>
      </c>
      <c r="I39" s="95" t="str">
        <f t="shared" si="1"/>
        <v/>
      </c>
      <c r="J39" s="95" t="str">
        <f t="shared" si="2"/>
        <v/>
      </c>
      <c r="M39" s="96" t="str" cm="1">
        <f t="array" ref="M39">IFERROR(INDEX($B$3:$B$496,J39,1),"")</f>
        <v/>
      </c>
      <c r="N39" s="96"/>
    </row>
    <row r="40" spans="1:14" x14ac:dyDescent="0.2">
      <c r="A40"/>
      <c r="B40" s="101" t="str">
        <f t="shared" si="0"/>
        <v>BLANCKAERT AILYNA</v>
      </c>
      <c r="C40" s="102" t="s">
        <v>644</v>
      </c>
      <c r="D40" s="102" t="s">
        <v>1094</v>
      </c>
      <c r="E40" s="102" t="s">
        <v>1095</v>
      </c>
      <c r="F40" s="102" t="s">
        <v>1056</v>
      </c>
      <c r="G40" s="95"/>
      <c r="H40" s="106">
        <f>ROWS($B$3:B40)</f>
        <v>38</v>
      </c>
      <c r="I40" s="95" t="str">
        <f t="shared" si="1"/>
        <v/>
      </c>
      <c r="J40" s="95" t="str">
        <f t="shared" si="2"/>
        <v/>
      </c>
      <c r="M40" s="96" t="str" cm="1">
        <f t="array" ref="M40">IFERROR(INDEX($B$3:$B$496,J40,1),"")</f>
        <v/>
      </c>
      <c r="N40" s="96"/>
    </row>
    <row r="41" spans="1:14" x14ac:dyDescent="0.2">
      <c r="A41"/>
      <c r="B41" s="103" t="str">
        <f t="shared" si="0"/>
        <v>BLONDEEL BRUNO</v>
      </c>
      <c r="C41" s="104" t="s">
        <v>150</v>
      </c>
      <c r="D41" s="104" t="s">
        <v>341</v>
      </c>
      <c r="E41" s="104" t="s">
        <v>299</v>
      </c>
      <c r="F41" s="104" t="s">
        <v>1105</v>
      </c>
      <c r="G41" s="95"/>
      <c r="H41" s="106">
        <f>ROWS($B$3:B41)</f>
        <v>39</v>
      </c>
      <c r="I41" s="95" t="str">
        <f t="shared" si="1"/>
        <v/>
      </c>
      <c r="J41" s="95" t="str">
        <f t="shared" si="2"/>
        <v/>
      </c>
      <c r="M41" s="96" t="str" cm="1">
        <f t="array" ref="M41">IFERROR(INDEX($B$3:$B$496,J41,1),"")</f>
        <v/>
      </c>
      <c r="N41" s="96"/>
    </row>
    <row r="42" spans="1:14" x14ac:dyDescent="0.2">
      <c r="A42"/>
      <c r="B42" s="101" t="str">
        <f t="shared" si="0"/>
        <v>BLONDEEL FIRMIN</v>
      </c>
      <c r="C42" s="102" t="s">
        <v>150</v>
      </c>
      <c r="D42" s="102" t="s">
        <v>353</v>
      </c>
      <c r="E42" s="102" t="s">
        <v>244</v>
      </c>
      <c r="F42" s="102" t="s">
        <v>1105</v>
      </c>
      <c r="G42" s="95"/>
      <c r="H42" s="106">
        <f>ROWS($B$3:B42)</f>
        <v>40</v>
      </c>
      <c r="I42" s="95" t="str">
        <f t="shared" si="1"/>
        <v/>
      </c>
      <c r="J42" s="95" t="str">
        <f t="shared" si="2"/>
        <v/>
      </c>
      <c r="M42" s="96" t="str" cm="1">
        <f t="array" ref="M42">IFERROR(INDEX($B$3:$B$496,J42,1),"")</f>
        <v/>
      </c>
      <c r="N42" s="96"/>
    </row>
    <row r="43" spans="1:14" x14ac:dyDescent="0.2">
      <c r="A43"/>
      <c r="B43" s="101" t="str">
        <f t="shared" si="0"/>
        <v>BOCQUET DAVID</v>
      </c>
      <c r="C43" s="102" t="s">
        <v>30</v>
      </c>
      <c r="D43" s="102" t="s">
        <v>336</v>
      </c>
      <c r="E43" s="102" t="s">
        <v>810</v>
      </c>
      <c r="F43" s="102" t="s">
        <v>768</v>
      </c>
      <c r="G43" s="95"/>
      <c r="H43" s="106">
        <f>ROWS($B$3:B43)</f>
        <v>41</v>
      </c>
      <c r="I43" s="95" t="str">
        <f t="shared" si="1"/>
        <v/>
      </c>
      <c r="J43" s="95" t="str">
        <f t="shared" si="2"/>
        <v/>
      </c>
      <c r="M43" s="96" t="str" cm="1">
        <f t="array" ref="M43">IFERROR(INDEX($B$3:$B$496,J43,1),"")</f>
        <v/>
      </c>
      <c r="N43" s="96"/>
    </row>
    <row r="44" spans="1:14" x14ac:dyDescent="0.2">
      <c r="A44"/>
      <c r="B44" s="103" t="str">
        <f t="shared" si="0"/>
        <v>BOCQUET RACHEL</v>
      </c>
      <c r="C44" s="104" t="s">
        <v>30</v>
      </c>
      <c r="D44" s="104" t="s">
        <v>811</v>
      </c>
      <c r="E44" s="104" t="s">
        <v>812</v>
      </c>
      <c r="F44" s="104" t="s">
        <v>768</v>
      </c>
      <c r="G44" s="95"/>
      <c r="H44" s="106">
        <f>ROWS($B$3:B44)</f>
        <v>42</v>
      </c>
      <c r="I44" s="95" t="str">
        <f t="shared" si="1"/>
        <v/>
      </c>
      <c r="J44" s="95" t="str">
        <f t="shared" si="2"/>
        <v/>
      </c>
      <c r="M44" s="96" t="str" cm="1">
        <f t="array" ref="M44">IFERROR(INDEX($B$3:$B$496,J44,1),"")</f>
        <v/>
      </c>
      <c r="N44" s="96"/>
    </row>
    <row r="45" spans="1:14" x14ac:dyDescent="0.2">
      <c r="A45"/>
      <c r="B45" s="101" t="str">
        <f t="shared" si="0"/>
        <v>BOCQUET LAURA</v>
      </c>
      <c r="C45" s="102" t="s">
        <v>30</v>
      </c>
      <c r="D45" s="102" t="s">
        <v>813</v>
      </c>
      <c r="E45" s="102" t="s">
        <v>814</v>
      </c>
      <c r="F45" s="102" t="s">
        <v>768</v>
      </c>
      <c r="G45" s="95"/>
      <c r="H45" s="106">
        <f>ROWS($B$3:B45)</f>
        <v>43</v>
      </c>
      <c r="I45" s="95" t="str">
        <f t="shared" si="1"/>
        <v/>
      </c>
      <c r="J45" s="95" t="str">
        <f t="shared" si="2"/>
        <v/>
      </c>
      <c r="M45" s="96" t="str" cm="1">
        <f t="array" ref="M45">IFERROR(INDEX($B$3:$B$496,J45,1),"")</f>
        <v/>
      </c>
      <c r="N45" s="96"/>
    </row>
    <row r="46" spans="1:14" x14ac:dyDescent="0.2">
      <c r="A46"/>
      <c r="B46" s="101" t="str">
        <f t="shared" si="0"/>
        <v>BOIN JEAN LUC</v>
      </c>
      <c r="C46" s="102" t="s">
        <v>822</v>
      </c>
      <c r="D46" s="102" t="s">
        <v>354</v>
      </c>
      <c r="E46" s="102" t="s">
        <v>823</v>
      </c>
      <c r="F46" s="102" t="s">
        <v>768</v>
      </c>
      <c r="G46" s="95"/>
      <c r="H46" s="106">
        <f>ROWS($B$3:B46)</f>
        <v>44</v>
      </c>
      <c r="I46" s="95" t="str">
        <f t="shared" si="1"/>
        <v/>
      </c>
      <c r="J46" s="95" t="str">
        <f t="shared" si="2"/>
        <v/>
      </c>
      <c r="M46" s="96" t="str" cm="1">
        <f t="array" ref="M46">IFERROR(INDEX($B$3:$B$496,J46,1),"")</f>
        <v/>
      </c>
      <c r="N46" s="96"/>
    </row>
    <row r="47" spans="1:14" x14ac:dyDescent="0.2">
      <c r="A47"/>
      <c r="B47" s="101" t="str">
        <f t="shared" si="0"/>
        <v>BON VINCENT</v>
      </c>
      <c r="C47" s="102" t="s">
        <v>646</v>
      </c>
      <c r="D47" s="102" t="s">
        <v>387</v>
      </c>
      <c r="E47" s="102" t="s">
        <v>647</v>
      </c>
      <c r="F47" s="102" t="s">
        <v>765</v>
      </c>
      <c r="G47" s="95"/>
      <c r="H47" s="106">
        <f>ROWS($B$3:B47)</f>
        <v>45</v>
      </c>
      <c r="I47" s="95" t="str">
        <f t="shared" si="1"/>
        <v/>
      </c>
      <c r="J47" s="95" t="str">
        <f t="shared" si="2"/>
        <v/>
      </c>
      <c r="M47" s="96" t="str" cm="1">
        <f t="array" ref="M47">IFERROR(INDEX($B$3:$B$496,J47,1),"")</f>
        <v/>
      </c>
      <c r="N47" s="96"/>
    </row>
    <row r="48" spans="1:14" x14ac:dyDescent="0.2">
      <c r="A48"/>
      <c r="B48" s="103" t="str">
        <f t="shared" si="0"/>
        <v>BONNET STEPHANE</v>
      </c>
      <c r="C48" s="104" t="s">
        <v>300</v>
      </c>
      <c r="D48" s="104" t="s">
        <v>355</v>
      </c>
      <c r="E48" s="104" t="s">
        <v>301</v>
      </c>
      <c r="F48" s="104" t="s">
        <v>1105</v>
      </c>
      <c r="G48" s="95"/>
      <c r="H48" s="106">
        <f>ROWS($B$3:B48)</f>
        <v>46</v>
      </c>
      <c r="I48" s="95" t="str">
        <f t="shared" si="1"/>
        <v/>
      </c>
      <c r="J48" s="95" t="str">
        <f t="shared" si="2"/>
        <v/>
      </c>
      <c r="M48" s="96" t="str" cm="1">
        <f t="array" ref="M48">IFERROR(INDEX($B$3:$B$496,J48,1),"")</f>
        <v/>
      </c>
      <c r="N48" s="96"/>
    </row>
    <row r="49" spans="1:14" x14ac:dyDescent="0.2">
      <c r="A49"/>
      <c r="B49" s="103" t="str">
        <f t="shared" si="0"/>
        <v>BORKOWSKI PATRICE</v>
      </c>
      <c r="C49" s="104" t="s">
        <v>356</v>
      </c>
      <c r="D49" s="104" t="s">
        <v>357</v>
      </c>
      <c r="E49" s="104" t="s">
        <v>358</v>
      </c>
      <c r="F49" s="104" t="s">
        <v>88</v>
      </c>
      <c r="G49" s="95"/>
      <c r="H49" s="106">
        <f>ROWS($B$3:B49)</f>
        <v>47</v>
      </c>
      <c r="I49" s="95" t="str">
        <f t="shared" si="1"/>
        <v/>
      </c>
      <c r="J49" s="95" t="str">
        <f t="shared" si="2"/>
        <v/>
      </c>
      <c r="M49" s="96" t="str" cm="1">
        <f t="array" ref="M49">IFERROR(INDEX($B$3:$B$496,J49,1),"")</f>
        <v/>
      </c>
      <c r="N49" s="96"/>
    </row>
    <row r="50" spans="1:14" x14ac:dyDescent="0.2">
      <c r="A50"/>
      <c r="B50" s="101" t="str">
        <f t="shared" si="0"/>
        <v>BOUBET JEAN</v>
      </c>
      <c r="C50" s="102" t="s">
        <v>53</v>
      </c>
      <c r="D50" s="102" t="s">
        <v>359</v>
      </c>
      <c r="E50" s="102" t="s">
        <v>227</v>
      </c>
      <c r="F50" s="102" t="s">
        <v>947</v>
      </c>
      <c r="G50" s="95"/>
      <c r="H50" s="106">
        <f>ROWS($B$3:B50)</f>
        <v>48</v>
      </c>
      <c r="I50" s="95" t="str">
        <f t="shared" si="1"/>
        <v/>
      </c>
      <c r="J50" s="95" t="str">
        <f t="shared" si="2"/>
        <v/>
      </c>
      <c r="M50" s="96" t="str" cm="1">
        <f t="array" ref="M50">IFERROR(INDEX($B$3:$B$496,J50,1),"")</f>
        <v/>
      </c>
      <c r="N50" s="96"/>
    </row>
    <row r="51" spans="1:14" x14ac:dyDescent="0.2">
      <c r="A51"/>
      <c r="B51" s="103" t="str">
        <f t="shared" si="0"/>
        <v>BOUBET FRANCINE</v>
      </c>
      <c r="C51" s="104" t="s">
        <v>53</v>
      </c>
      <c r="D51" s="104" t="s">
        <v>590</v>
      </c>
      <c r="E51" s="104" t="s">
        <v>591</v>
      </c>
      <c r="F51" s="104" t="s">
        <v>947</v>
      </c>
      <c r="G51" s="95"/>
      <c r="H51" s="106">
        <f>ROWS($B$3:B51)</f>
        <v>49</v>
      </c>
      <c r="I51" s="95" t="str">
        <f t="shared" si="1"/>
        <v/>
      </c>
      <c r="J51" s="95" t="str">
        <f t="shared" si="2"/>
        <v/>
      </c>
      <c r="M51" s="96" t="str" cm="1">
        <f t="array" ref="M51">IFERROR(INDEX($B$3:$B$496,J51,1),"")</f>
        <v/>
      </c>
      <c r="N51" s="96"/>
    </row>
    <row r="52" spans="1:14" x14ac:dyDescent="0.2">
      <c r="A52"/>
      <c r="B52" s="101" t="str">
        <f t="shared" si="0"/>
        <v>BOURGAIN THIERRY</v>
      </c>
      <c r="C52" s="102" t="s">
        <v>1014</v>
      </c>
      <c r="D52" s="102" t="s">
        <v>674</v>
      </c>
      <c r="E52" s="102" t="s">
        <v>1015</v>
      </c>
      <c r="F52" s="102" t="s">
        <v>1013</v>
      </c>
      <c r="G52" s="95"/>
      <c r="H52" s="106">
        <f>ROWS($B$3:B52)</f>
        <v>50</v>
      </c>
      <c r="I52" s="95" t="str">
        <f t="shared" si="1"/>
        <v/>
      </c>
      <c r="J52" s="95" t="str">
        <f t="shared" si="2"/>
        <v/>
      </c>
      <c r="M52" s="96" t="str" cm="1">
        <f t="array" ref="M52">IFERROR(INDEX($B$3:$B$496,J52,1),"")</f>
        <v/>
      </c>
      <c r="N52" s="96"/>
    </row>
    <row r="53" spans="1:14" x14ac:dyDescent="0.2">
      <c r="A53"/>
      <c r="B53" s="101" t="str">
        <f t="shared" si="0"/>
        <v>BRABANT DAVID</v>
      </c>
      <c r="C53" s="102" t="s">
        <v>537</v>
      </c>
      <c r="D53" s="102" t="s">
        <v>336</v>
      </c>
      <c r="E53" s="102" t="s">
        <v>538</v>
      </c>
      <c r="F53" s="102" t="s">
        <v>835</v>
      </c>
      <c r="G53" s="95"/>
      <c r="H53" s="106">
        <f>ROWS($B$3:B53)</f>
        <v>51</v>
      </c>
      <c r="I53" s="95" t="str">
        <f t="shared" si="1"/>
        <v/>
      </c>
      <c r="J53" s="95" t="str">
        <f t="shared" si="2"/>
        <v/>
      </c>
      <c r="M53" s="96" t="str" cm="1">
        <f t="array" ref="M53">IFERROR(INDEX($B$3:$B$496,J53,1),"")</f>
        <v/>
      </c>
      <c r="N53" s="96"/>
    </row>
    <row r="54" spans="1:14" x14ac:dyDescent="0.2">
      <c r="A54"/>
      <c r="B54" s="103" t="str">
        <f t="shared" si="0"/>
        <v>BRASSEUR LUDOVIC</v>
      </c>
      <c r="C54" s="104" t="s">
        <v>648</v>
      </c>
      <c r="D54" s="104" t="s">
        <v>487</v>
      </c>
      <c r="E54" s="104" t="s">
        <v>649</v>
      </c>
      <c r="F54" s="104" t="s">
        <v>835</v>
      </c>
      <c r="G54" s="95"/>
      <c r="H54" s="106">
        <f>ROWS($B$3:B54)</f>
        <v>52</v>
      </c>
      <c r="I54" s="95" t="str">
        <f t="shared" si="1"/>
        <v/>
      </c>
      <c r="J54" s="95" t="str">
        <f t="shared" si="2"/>
        <v/>
      </c>
      <c r="M54" s="96" t="str" cm="1">
        <f t="array" ref="M54">IFERROR(INDEX($B$3:$B$496,J54,1),"")</f>
        <v/>
      </c>
      <c r="N54" s="96"/>
    </row>
    <row r="55" spans="1:14" x14ac:dyDescent="0.2">
      <c r="A55"/>
      <c r="B55" s="101" t="str">
        <f t="shared" si="0"/>
        <v>BRAZY ALAIN</v>
      </c>
      <c r="C55" s="102" t="s">
        <v>145</v>
      </c>
      <c r="D55" s="102" t="s">
        <v>362</v>
      </c>
      <c r="E55" s="102" t="s">
        <v>209</v>
      </c>
      <c r="F55" s="102" t="s">
        <v>768</v>
      </c>
      <c r="G55" s="95"/>
      <c r="H55" s="106">
        <f>ROWS($B$3:B55)</f>
        <v>53</v>
      </c>
      <c r="I55" s="95" t="str">
        <f t="shared" si="1"/>
        <v/>
      </c>
      <c r="J55" s="95" t="str">
        <f t="shared" si="2"/>
        <v/>
      </c>
      <c r="M55" s="96" t="str" cm="1">
        <f t="array" ref="M55">IFERROR(INDEX($B$3:$B$496,J55,1),"")</f>
        <v/>
      </c>
      <c r="N55" s="96"/>
    </row>
    <row r="56" spans="1:14" x14ac:dyDescent="0.2">
      <c r="A56"/>
      <c r="B56" s="103" t="str">
        <f t="shared" si="0"/>
        <v>BRAZY FRANCOIS</v>
      </c>
      <c r="C56" s="104" t="s">
        <v>145</v>
      </c>
      <c r="D56" s="104" t="s">
        <v>395</v>
      </c>
      <c r="E56" s="104" t="s">
        <v>770</v>
      </c>
      <c r="F56" s="104" t="s">
        <v>768</v>
      </c>
      <c r="G56" s="95"/>
      <c r="H56" s="106">
        <f>ROWS($B$3:B56)</f>
        <v>54</v>
      </c>
      <c r="I56" s="95" t="str">
        <f t="shared" si="1"/>
        <v/>
      </c>
      <c r="J56" s="95" t="str">
        <f t="shared" si="2"/>
        <v/>
      </c>
      <c r="M56" s="96" t="str" cm="1">
        <f t="array" ref="M56">IFERROR(INDEX($B$3:$B$496,J56,1),"")</f>
        <v/>
      </c>
      <c r="N56" s="96"/>
    </row>
    <row r="57" spans="1:14" x14ac:dyDescent="0.2">
      <c r="A57"/>
      <c r="B57" s="101" t="str">
        <f t="shared" si="0"/>
        <v>BRAZY EVAN</v>
      </c>
      <c r="C57" s="102" t="s">
        <v>145</v>
      </c>
      <c r="D57" s="102" t="s">
        <v>825</v>
      </c>
      <c r="E57" s="102" t="s">
        <v>826</v>
      </c>
      <c r="F57" s="102" t="s">
        <v>768</v>
      </c>
      <c r="G57" s="95"/>
      <c r="H57" s="106">
        <f>ROWS($B$3:B57)</f>
        <v>55</v>
      </c>
      <c r="I57" s="95" t="str">
        <f t="shared" si="1"/>
        <v/>
      </c>
      <c r="J57" s="95" t="str">
        <f t="shared" si="2"/>
        <v/>
      </c>
      <c r="M57" s="96" t="str" cm="1">
        <f t="array" ref="M57">IFERROR(INDEX($B$3:$B$496,J57,1),"")</f>
        <v/>
      </c>
      <c r="N57" s="96"/>
    </row>
    <row r="58" spans="1:14" x14ac:dyDescent="0.2">
      <c r="A58"/>
      <c r="B58" s="103" t="str">
        <f t="shared" si="0"/>
        <v>BRIEZ PATRICK</v>
      </c>
      <c r="C58" s="104" t="s">
        <v>766</v>
      </c>
      <c r="D58" s="104" t="s">
        <v>366</v>
      </c>
      <c r="E58" s="104" t="s">
        <v>767</v>
      </c>
      <c r="F58" s="104" t="s">
        <v>768</v>
      </c>
      <c r="G58" s="95"/>
      <c r="H58" s="106">
        <f>ROWS($B$3:B58)</f>
        <v>56</v>
      </c>
      <c r="I58" s="95" t="str">
        <f t="shared" si="1"/>
        <v/>
      </c>
      <c r="J58" s="95" t="str">
        <f t="shared" si="2"/>
        <v/>
      </c>
      <c r="M58" s="96" t="str" cm="1">
        <f t="array" ref="M58">IFERROR(INDEX($B$3:$B$496,J58,1),"")</f>
        <v/>
      </c>
      <c r="N58" s="96"/>
    </row>
    <row r="59" spans="1:14" x14ac:dyDescent="0.2">
      <c r="A59"/>
      <c r="B59" s="103" t="str">
        <f t="shared" si="0"/>
        <v>BROUTIER BERTRAND</v>
      </c>
      <c r="C59" s="104" t="s">
        <v>144</v>
      </c>
      <c r="D59" s="104" t="s">
        <v>363</v>
      </c>
      <c r="E59" s="104" t="s">
        <v>208</v>
      </c>
      <c r="F59" s="104" t="s">
        <v>947</v>
      </c>
      <c r="G59" s="95"/>
      <c r="H59" s="106">
        <f>ROWS($B$3:B59)</f>
        <v>57</v>
      </c>
      <c r="I59" s="95" t="str">
        <f t="shared" si="1"/>
        <v/>
      </c>
      <c r="J59" s="95" t="str">
        <f t="shared" si="2"/>
        <v/>
      </c>
      <c r="M59" s="96" t="str" cm="1">
        <f t="array" ref="M59">IFERROR(INDEX($B$3:$B$496,J59,1),"")</f>
        <v/>
      </c>
      <c r="N59" s="96"/>
    </row>
    <row r="60" spans="1:14" x14ac:dyDescent="0.2">
      <c r="A60"/>
      <c r="B60" s="103" t="str">
        <f t="shared" si="0"/>
        <v>BRUNEL NOLAN</v>
      </c>
      <c r="C60" s="104" t="s">
        <v>926</v>
      </c>
      <c r="D60" s="104" t="s">
        <v>927</v>
      </c>
      <c r="E60" s="104" t="s">
        <v>928</v>
      </c>
      <c r="F60" s="104" t="s">
        <v>88</v>
      </c>
      <c r="G60" s="95"/>
      <c r="H60" s="106">
        <f>ROWS($B$3:B60)</f>
        <v>58</v>
      </c>
      <c r="I60" s="95" t="str">
        <f t="shared" si="1"/>
        <v/>
      </c>
      <c r="J60" s="95" t="str">
        <f t="shared" si="2"/>
        <v/>
      </c>
      <c r="M60" s="96" t="str" cm="1">
        <f t="array" ref="M60">IFERROR(INDEX($B$3:$B$496,J60,1),"")</f>
        <v/>
      </c>
      <c r="N60" s="96"/>
    </row>
    <row r="61" spans="1:14" x14ac:dyDescent="0.2">
      <c r="A61"/>
      <c r="B61" s="103" t="str">
        <f t="shared" si="0"/>
        <v>BRUNEL OCEANE</v>
      </c>
      <c r="C61" s="104" t="s">
        <v>926</v>
      </c>
      <c r="D61" s="104" t="s">
        <v>762</v>
      </c>
      <c r="E61" s="104" t="s">
        <v>931</v>
      </c>
      <c r="F61" s="104" t="s">
        <v>88</v>
      </c>
      <c r="G61" s="95"/>
      <c r="H61" s="106">
        <f>ROWS($B$3:B61)</f>
        <v>59</v>
      </c>
      <c r="I61" s="95" t="str">
        <f t="shared" si="1"/>
        <v/>
      </c>
      <c r="J61" s="95" t="str">
        <f t="shared" si="2"/>
        <v/>
      </c>
      <c r="M61" s="96" t="str" cm="1">
        <f t="array" ref="M61">IFERROR(INDEX($B$3:$B$496,J61,1),"")</f>
        <v/>
      </c>
      <c r="N61" s="96"/>
    </row>
    <row r="62" spans="1:14" x14ac:dyDescent="0.2">
      <c r="A62"/>
      <c r="B62" s="101" t="str">
        <f t="shared" si="0"/>
        <v>CABOCHE MARCEL</v>
      </c>
      <c r="C62" s="102" t="s">
        <v>38</v>
      </c>
      <c r="D62" s="102" t="s">
        <v>360</v>
      </c>
      <c r="E62" s="102" t="s">
        <v>201</v>
      </c>
      <c r="F62" s="102" t="s">
        <v>88</v>
      </c>
      <c r="G62" s="95"/>
      <c r="H62" s="106">
        <f>ROWS($B$3:B62)</f>
        <v>60</v>
      </c>
      <c r="I62" s="95" t="str">
        <f t="shared" si="1"/>
        <v/>
      </c>
      <c r="J62" s="95" t="str">
        <f t="shared" si="2"/>
        <v/>
      </c>
      <c r="M62" s="96" t="str" cm="1">
        <f t="array" ref="M62">IFERROR(INDEX($B$3:$B$496,J62,1),"")</f>
        <v/>
      </c>
      <c r="N62" s="96"/>
    </row>
    <row r="63" spans="1:14" x14ac:dyDescent="0.2">
      <c r="A63"/>
      <c r="B63" s="101" t="str">
        <f t="shared" si="0"/>
        <v>CAILLAUX JEREMY</v>
      </c>
      <c r="C63" s="102" t="s">
        <v>1039</v>
      </c>
      <c r="D63" s="102" t="s">
        <v>349</v>
      </c>
      <c r="E63" s="102" t="s">
        <v>1040</v>
      </c>
      <c r="F63" s="102" t="s">
        <v>532</v>
      </c>
      <c r="G63" s="95"/>
      <c r="H63" s="106">
        <f>ROWS($B$3:B63)</f>
        <v>61</v>
      </c>
      <c r="I63" s="95" t="str">
        <f t="shared" si="1"/>
        <v/>
      </c>
      <c r="J63" s="95" t="str">
        <f t="shared" si="2"/>
        <v/>
      </c>
      <c r="M63" s="96" t="str" cm="1">
        <f t="array" ref="M63">IFERROR(INDEX($B$3:$B$496,J63,1),"")</f>
        <v/>
      </c>
      <c r="N63" s="96"/>
    </row>
    <row r="64" spans="1:14" x14ac:dyDescent="0.2">
      <c r="A64"/>
      <c r="B64" s="101" t="str">
        <f t="shared" si="0"/>
        <v>CALLEWAERT ANTHONY</v>
      </c>
      <c r="C64" s="102" t="s">
        <v>650</v>
      </c>
      <c r="D64" s="102" t="s">
        <v>746</v>
      </c>
      <c r="E64" s="102" t="s">
        <v>972</v>
      </c>
      <c r="F64" s="102" t="s">
        <v>947</v>
      </c>
      <c r="G64" s="95"/>
      <c r="H64" s="106">
        <f>ROWS($B$3:B64)</f>
        <v>62</v>
      </c>
      <c r="I64" s="95" t="str">
        <f t="shared" si="1"/>
        <v/>
      </c>
      <c r="J64" s="95" t="str">
        <f t="shared" si="2"/>
        <v/>
      </c>
      <c r="M64" s="96" t="str" cm="1">
        <f t="array" ref="M64">IFERROR(INDEX($B$3:$B$496,J64,1),"")</f>
        <v/>
      </c>
      <c r="N64" s="96"/>
    </row>
    <row r="65" spans="1:14" x14ac:dyDescent="0.2">
      <c r="A65"/>
      <c r="B65" s="103" t="str">
        <f t="shared" si="0"/>
        <v>CANDEILLE JEAN LOUP</v>
      </c>
      <c r="C65" s="104" t="s">
        <v>302</v>
      </c>
      <c r="D65" s="104" t="s">
        <v>365</v>
      </c>
      <c r="E65" s="104" t="s">
        <v>303</v>
      </c>
      <c r="F65" s="104" t="s">
        <v>1120</v>
      </c>
      <c r="G65" s="95"/>
      <c r="H65" s="106">
        <f>ROWS($B$3:B65)</f>
        <v>63</v>
      </c>
      <c r="I65" s="95" t="str">
        <f t="shared" si="1"/>
        <v/>
      </c>
      <c r="J65" s="95" t="str">
        <f t="shared" si="2"/>
        <v/>
      </c>
      <c r="M65" s="96" t="str" cm="1">
        <f t="array" ref="M65">IFERROR(INDEX($B$3:$B$496,J65,1),"")</f>
        <v/>
      </c>
      <c r="N65" s="96"/>
    </row>
    <row r="66" spans="1:14" x14ac:dyDescent="0.2">
      <c r="A66"/>
      <c r="B66" s="101" t="str">
        <f t="shared" si="0"/>
        <v>CAPLIEZ BERNARD</v>
      </c>
      <c r="C66" s="102" t="s">
        <v>158</v>
      </c>
      <c r="D66" s="102" t="s">
        <v>337</v>
      </c>
      <c r="E66" s="102" t="s">
        <v>261</v>
      </c>
      <c r="F66" s="102" t="s">
        <v>1120</v>
      </c>
      <c r="G66" s="95"/>
      <c r="H66" s="106">
        <f>ROWS($B$3:B66)</f>
        <v>64</v>
      </c>
      <c r="I66" s="95" t="str">
        <f t="shared" si="1"/>
        <v/>
      </c>
      <c r="J66" s="95" t="str">
        <f t="shared" si="2"/>
        <v/>
      </c>
      <c r="M66" s="96" t="str" cm="1">
        <f t="array" ref="M66">IFERROR(INDEX($B$3:$B$496,J66,1),"")</f>
        <v/>
      </c>
      <c r="N66" s="96"/>
    </row>
    <row r="67" spans="1:14" x14ac:dyDescent="0.2">
      <c r="A67"/>
      <c r="B67" s="103" t="str">
        <f t="shared" ref="B67:B130" si="3">C67 &amp; " " &amp;D67</f>
        <v>CAPRON JULIEN</v>
      </c>
      <c r="C67" s="104" t="s">
        <v>652</v>
      </c>
      <c r="D67" s="104" t="s">
        <v>388</v>
      </c>
      <c r="E67" s="104" t="s">
        <v>653</v>
      </c>
      <c r="F67" s="104" t="s">
        <v>835</v>
      </c>
      <c r="G67" s="95"/>
      <c r="H67" s="106">
        <f>ROWS($B$3:B67)</f>
        <v>65</v>
      </c>
      <c r="I67" s="95" t="str">
        <f t="shared" ref="I67:I130" si="4">IF(ISNUMBER(SEARCH($M$1,B67)),H67,"")</f>
        <v/>
      </c>
      <c r="J67" s="95" t="str">
        <f t="shared" ref="J67:J130" si="5">IFERROR(SMALL($I$3:$I$496,H67),"")</f>
        <v/>
      </c>
      <c r="M67" s="96" t="str" cm="1">
        <f t="array" ref="M67">IFERROR(INDEX($B$3:$B$496,J67,1),"")</f>
        <v/>
      </c>
      <c r="N67" s="96"/>
    </row>
    <row r="68" spans="1:14" x14ac:dyDescent="0.2">
      <c r="A68"/>
      <c r="B68" s="101" t="str">
        <f t="shared" si="3"/>
        <v>CAPRON LAURENT</v>
      </c>
      <c r="C68" s="102" t="s">
        <v>652</v>
      </c>
      <c r="D68" s="102" t="s">
        <v>348</v>
      </c>
      <c r="E68" s="102" t="s">
        <v>654</v>
      </c>
      <c r="F68" s="102" t="s">
        <v>835</v>
      </c>
      <c r="G68" s="95"/>
      <c r="H68" s="106">
        <f>ROWS($B$3:B68)</f>
        <v>66</v>
      </c>
      <c r="I68" s="95" t="str">
        <f t="shared" si="4"/>
        <v/>
      </c>
      <c r="J68" s="95" t="str">
        <f t="shared" si="5"/>
        <v/>
      </c>
      <c r="M68" s="96" t="str" cm="1">
        <f t="array" ref="M68">IFERROR(INDEX($B$3:$B$496,J68,1),"")</f>
        <v/>
      </c>
      <c r="N68" s="96"/>
    </row>
    <row r="69" spans="1:14" x14ac:dyDescent="0.2">
      <c r="A69"/>
      <c r="B69" s="103" t="str">
        <f t="shared" si="3"/>
        <v>CAPRON SEBASTIEN</v>
      </c>
      <c r="C69" s="104" t="s">
        <v>652</v>
      </c>
      <c r="D69" s="104" t="s">
        <v>391</v>
      </c>
      <c r="E69" s="104" t="s">
        <v>868</v>
      </c>
      <c r="F69" s="104" t="s">
        <v>835</v>
      </c>
      <c r="G69" s="95"/>
      <c r="H69" s="106">
        <f>ROWS($B$3:B69)</f>
        <v>67</v>
      </c>
      <c r="I69" s="95" t="str">
        <f t="shared" si="4"/>
        <v/>
      </c>
      <c r="J69" s="95" t="str">
        <f t="shared" si="5"/>
        <v/>
      </c>
      <c r="M69" s="96" t="str" cm="1">
        <f t="array" ref="M69">IFERROR(INDEX($B$3:$B$496,J69,1),"")</f>
        <v/>
      </c>
      <c r="N69" s="96"/>
    </row>
    <row r="70" spans="1:14" x14ac:dyDescent="0.2">
      <c r="A70"/>
      <c r="B70" s="103" t="str">
        <f t="shared" si="3"/>
        <v>CAPRON JEREMY</v>
      </c>
      <c r="C70" s="104" t="s">
        <v>652</v>
      </c>
      <c r="D70" s="104" t="s">
        <v>349</v>
      </c>
      <c r="E70" s="104" t="s">
        <v>884</v>
      </c>
      <c r="F70" s="104" t="s">
        <v>835</v>
      </c>
      <c r="G70" s="95"/>
      <c r="H70" s="106">
        <f>ROWS($B$3:B70)</f>
        <v>68</v>
      </c>
      <c r="I70" s="95" t="str">
        <f t="shared" si="4"/>
        <v/>
      </c>
      <c r="J70" s="95" t="str">
        <f t="shared" si="5"/>
        <v/>
      </c>
      <c r="M70" s="96" t="str" cm="1">
        <f t="array" ref="M70">IFERROR(INDEX($B$3:$B$496,J70,1),"")</f>
        <v/>
      </c>
      <c r="N70" s="96"/>
    </row>
    <row r="71" spans="1:14" x14ac:dyDescent="0.2">
      <c r="A71"/>
      <c r="B71" s="103" t="str">
        <f t="shared" si="3"/>
        <v>CARDON MANUEL</v>
      </c>
      <c r="C71" s="104" t="s">
        <v>904</v>
      </c>
      <c r="D71" s="104" t="s">
        <v>905</v>
      </c>
      <c r="E71" s="104" t="s">
        <v>906</v>
      </c>
      <c r="F71" s="104" t="s">
        <v>765</v>
      </c>
      <c r="G71" s="95"/>
      <c r="H71" s="106">
        <f>ROWS($B$3:B71)</f>
        <v>69</v>
      </c>
      <c r="I71" s="95" t="str">
        <f t="shared" si="4"/>
        <v/>
      </c>
      <c r="J71" s="95" t="str">
        <f t="shared" si="5"/>
        <v/>
      </c>
      <c r="M71" s="96" t="str" cm="1">
        <f t="array" ref="M71">IFERROR(INDEX($B$3:$B$496,J71,1),"")</f>
        <v/>
      </c>
      <c r="N71" s="96"/>
    </row>
    <row r="72" spans="1:14" x14ac:dyDescent="0.2">
      <c r="A72"/>
      <c r="B72" s="101" t="str">
        <f t="shared" si="3"/>
        <v>CARON CHRISTIAN</v>
      </c>
      <c r="C72" s="102" t="s">
        <v>45</v>
      </c>
      <c r="D72" s="102" t="s">
        <v>334</v>
      </c>
      <c r="E72" s="102" t="s">
        <v>223</v>
      </c>
      <c r="F72" s="102" t="s">
        <v>947</v>
      </c>
      <c r="G72" s="95"/>
      <c r="H72" s="106">
        <f>ROWS($B$3:B72)</f>
        <v>70</v>
      </c>
      <c r="I72" s="95" t="str">
        <f t="shared" si="4"/>
        <v/>
      </c>
      <c r="J72" s="95" t="str">
        <f t="shared" si="5"/>
        <v/>
      </c>
      <c r="M72" s="96" t="str" cm="1">
        <f t="array" ref="M72">IFERROR(INDEX($B$3:$B$496,J72,1),"")</f>
        <v/>
      </c>
      <c r="N72" s="96"/>
    </row>
    <row r="73" spans="1:14" x14ac:dyDescent="0.2">
      <c r="A73"/>
      <c r="B73" s="103" t="str">
        <f t="shared" si="3"/>
        <v>CARON JOEL</v>
      </c>
      <c r="C73" s="104" t="s">
        <v>45</v>
      </c>
      <c r="D73" s="104" t="s">
        <v>367</v>
      </c>
      <c r="E73" s="104" t="s">
        <v>368</v>
      </c>
      <c r="F73" s="104" t="s">
        <v>947</v>
      </c>
      <c r="G73" s="95"/>
      <c r="H73" s="106">
        <f>ROWS($B$3:B73)</f>
        <v>71</v>
      </c>
      <c r="I73" s="95" t="str">
        <f t="shared" si="4"/>
        <v/>
      </c>
      <c r="J73" s="95" t="str">
        <f t="shared" si="5"/>
        <v/>
      </c>
      <c r="M73" s="96" t="str" cm="1">
        <f t="array" ref="M73">IFERROR(INDEX($B$3:$B$496,J73,1),"")</f>
        <v/>
      </c>
      <c r="N73" s="96"/>
    </row>
    <row r="74" spans="1:14" x14ac:dyDescent="0.2">
      <c r="A74"/>
      <c r="B74" s="103" t="str">
        <f t="shared" si="3"/>
        <v>CARON MICHEL</v>
      </c>
      <c r="C74" s="104" t="s">
        <v>45</v>
      </c>
      <c r="D74" s="104" t="s">
        <v>384</v>
      </c>
      <c r="E74" s="104" t="s">
        <v>604</v>
      </c>
      <c r="F74" s="104" t="s">
        <v>1056</v>
      </c>
      <c r="G74" s="95"/>
      <c r="H74" s="106">
        <f>ROWS($B$3:B74)</f>
        <v>72</v>
      </c>
      <c r="I74" s="95" t="str">
        <f t="shared" si="4"/>
        <v/>
      </c>
      <c r="J74" s="95" t="str">
        <f t="shared" si="5"/>
        <v/>
      </c>
      <c r="M74" s="96" t="str" cm="1">
        <f t="array" ref="M74">IFERROR(INDEX($B$3:$B$496,J74,1),"")</f>
        <v/>
      </c>
      <c r="N74" s="96"/>
    </row>
    <row r="75" spans="1:14" x14ac:dyDescent="0.2">
      <c r="A75"/>
      <c r="B75" s="101" t="str">
        <f t="shared" si="3"/>
        <v>CARTIERE ANDRE</v>
      </c>
      <c r="C75" s="102" t="s">
        <v>54</v>
      </c>
      <c r="D75" s="102" t="s">
        <v>369</v>
      </c>
      <c r="E75" s="102" t="s">
        <v>224</v>
      </c>
      <c r="F75" s="102" t="s">
        <v>947</v>
      </c>
      <c r="G75" s="95"/>
      <c r="H75" s="106">
        <f>ROWS($B$3:B75)</f>
        <v>73</v>
      </c>
      <c r="I75" s="95" t="str">
        <f t="shared" si="4"/>
        <v/>
      </c>
      <c r="J75" s="95" t="str">
        <f t="shared" si="5"/>
        <v/>
      </c>
      <c r="M75" s="96" t="str" cm="1">
        <f t="array" ref="M75">IFERROR(INDEX($B$3:$B$496,J75,1),"")</f>
        <v/>
      </c>
      <c r="N75" s="96"/>
    </row>
    <row r="76" spans="1:14" x14ac:dyDescent="0.2">
      <c r="A76"/>
      <c r="B76" s="101" t="str">
        <f t="shared" si="3"/>
        <v>CARUSO CARMELO</v>
      </c>
      <c r="C76" s="102" t="s">
        <v>1137</v>
      </c>
      <c r="D76" s="102" t="s">
        <v>1138</v>
      </c>
      <c r="E76" s="102" t="s">
        <v>1139</v>
      </c>
      <c r="F76" s="102" t="s">
        <v>1120</v>
      </c>
      <c r="G76" s="95"/>
      <c r="H76" s="106">
        <f>ROWS($B$3:B76)</f>
        <v>74</v>
      </c>
      <c r="I76" s="95" t="str">
        <f t="shared" si="4"/>
        <v/>
      </c>
      <c r="J76" s="95" t="str">
        <f t="shared" si="5"/>
        <v/>
      </c>
      <c r="M76" s="96" t="str" cm="1">
        <f t="array" ref="M76">IFERROR(INDEX($B$3:$B$496,J76,1),"")</f>
        <v/>
      </c>
      <c r="N76" s="96"/>
    </row>
    <row r="77" spans="1:14" x14ac:dyDescent="0.2">
      <c r="A77"/>
      <c r="B77" s="103" t="str">
        <f t="shared" si="3"/>
        <v>CASTELAIN BERNARD</v>
      </c>
      <c r="C77" s="104" t="s">
        <v>958</v>
      </c>
      <c r="D77" s="104" t="s">
        <v>337</v>
      </c>
      <c r="E77" s="104" t="s">
        <v>959</v>
      </c>
      <c r="F77" s="104" t="s">
        <v>947</v>
      </c>
      <c r="G77" s="95"/>
      <c r="H77" s="106">
        <f>ROWS($B$3:B77)</f>
        <v>75</v>
      </c>
      <c r="I77" s="95" t="str">
        <f t="shared" si="4"/>
        <v/>
      </c>
      <c r="J77" s="95" t="str">
        <f t="shared" si="5"/>
        <v/>
      </c>
      <c r="M77" s="96" t="str" cm="1">
        <f t="array" ref="M77">IFERROR(INDEX($B$3:$B$496,J77,1),"")</f>
        <v/>
      </c>
      <c r="N77" s="96"/>
    </row>
    <row r="78" spans="1:14" x14ac:dyDescent="0.2">
      <c r="A78"/>
      <c r="B78" s="101" t="str">
        <f t="shared" si="3"/>
        <v>CATTEAU JEREMY</v>
      </c>
      <c r="C78" s="102" t="s">
        <v>539</v>
      </c>
      <c r="D78" s="102" t="s">
        <v>349</v>
      </c>
      <c r="E78" s="102" t="s">
        <v>540</v>
      </c>
      <c r="F78" s="102" t="s">
        <v>835</v>
      </c>
      <c r="G78" s="95"/>
      <c r="H78" s="106">
        <f>ROWS($B$3:B78)</f>
        <v>76</v>
      </c>
      <c r="I78" s="95" t="str">
        <f t="shared" si="4"/>
        <v/>
      </c>
      <c r="J78" s="95" t="str">
        <f t="shared" si="5"/>
        <v/>
      </c>
      <c r="M78" s="96" t="str" cm="1">
        <f t="array" ref="M78">IFERROR(INDEX($B$3:$B$496,J78,1),"")</f>
        <v/>
      </c>
      <c r="N78" s="96"/>
    </row>
    <row r="79" spans="1:14" x14ac:dyDescent="0.2">
      <c r="A79"/>
      <c r="B79" s="103" t="str">
        <f t="shared" si="3"/>
        <v>CHIVE EMMANUEL</v>
      </c>
      <c r="C79" s="104" t="s">
        <v>862</v>
      </c>
      <c r="D79" s="104" t="s">
        <v>863</v>
      </c>
      <c r="E79" s="104" t="s">
        <v>864</v>
      </c>
      <c r="F79" s="104" t="s">
        <v>835</v>
      </c>
      <c r="G79" s="95"/>
      <c r="H79" s="106">
        <f>ROWS($B$3:B79)</f>
        <v>77</v>
      </c>
      <c r="I79" s="95" t="str">
        <f t="shared" si="4"/>
        <v/>
      </c>
      <c r="J79" s="95" t="str">
        <f t="shared" si="5"/>
        <v/>
      </c>
      <c r="M79" s="96" t="str" cm="1">
        <f t="array" ref="M79">IFERROR(INDEX($B$3:$B$496,J79,1),"")</f>
        <v/>
      </c>
      <c r="N79" s="96"/>
    </row>
    <row r="80" spans="1:14" x14ac:dyDescent="0.2">
      <c r="A80"/>
      <c r="B80" s="103" t="str">
        <f t="shared" si="3"/>
        <v>CHUDZINSKI JEAN MARC</v>
      </c>
      <c r="C80" s="104" t="s">
        <v>371</v>
      </c>
      <c r="D80" s="104" t="s">
        <v>339</v>
      </c>
      <c r="E80" s="104" t="s">
        <v>372</v>
      </c>
      <c r="F80" s="104" t="s">
        <v>1120</v>
      </c>
      <c r="G80" s="95"/>
      <c r="H80" s="106">
        <f>ROWS($B$3:B80)</f>
        <v>78</v>
      </c>
      <c r="I80" s="95" t="str">
        <f t="shared" si="4"/>
        <v/>
      </c>
      <c r="J80" s="95" t="str">
        <f t="shared" si="5"/>
        <v/>
      </c>
      <c r="M80" s="96" t="str" cm="1">
        <f t="array" ref="M80">IFERROR(INDEX($B$3:$B$496,J80,1),"")</f>
        <v/>
      </c>
      <c r="N80" s="96"/>
    </row>
    <row r="81" spans="1:14" x14ac:dyDescent="0.2">
      <c r="A81"/>
      <c r="B81" s="103" t="str">
        <f t="shared" si="3"/>
        <v>CLARYS BRUNO</v>
      </c>
      <c r="C81" s="104" t="s">
        <v>1127</v>
      </c>
      <c r="D81" s="104" t="s">
        <v>341</v>
      </c>
      <c r="E81" s="104" t="s">
        <v>1128</v>
      </c>
      <c r="F81" s="104" t="s">
        <v>1120</v>
      </c>
      <c r="G81" s="95"/>
      <c r="H81" s="106">
        <f>ROWS($B$3:B81)</f>
        <v>79</v>
      </c>
      <c r="I81" s="95" t="str">
        <f t="shared" si="4"/>
        <v/>
      </c>
      <c r="J81" s="95" t="str">
        <f t="shared" si="5"/>
        <v/>
      </c>
      <c r="M81" s="96" t="str" cm="1">
        <f t="array" ref="M81">IFERROR(INDEX($B$3:$B$496,J81,1),"")</f>
        <v/>
      </c>
      <c r="N81" s="96"/>
    </row>
    <row r="82" spans="1:14" x14ac:dyDescent="0.2">
      <c r="A82"/>
      <c r="B82" s="103" t="str">
        <f t="shared" si="3"/>
        <v>CLEMENT MICHAEL</v>
      </c>
      <c r="C82" s="104" t="s">
        <v>55</v>
      </c>
      <c r="D82" s="104" t="s">
        <v>459</v>
      </c>
      <c r="E82" s="104" t="s">
        <v>655</v>
      </c>
      <c r="F82" s="104" t="s">
        <v>835</v>
      </c>
      <c r="G82" s="95"/>
      <c r="H82" s="106">
        <f>ROWS($B$3:B82)</f>
        <v>80</v>
      </c>
      <c r="I82" s="95" t="str">
        <f t="shared" si="4"/>
        <v/>
      </c>
      <c r="J82" s="95" t="str">
        <f t="shared" si="5"/>
        <v/>
      </c>
      <c r="M82" s="96" t="str" cm="1">
        <f t="array" ref="M82">IFERROR(INDEX($B$3:$B$496,J82,1),"")</f>
        <v/>
      </c>
      <c r="N82" s="96"/>
    </row>
    <row r="83" spans="1:14" x14ac:dyDescent="0.2">
      <c r="A83"/>
      <c r="B83" s="103" t="str">
        <f t="shared" si="3"/>
        <v>CLEMENT ANNE</v>
      </c>
      <c r="C83" s="104" t="s">
        <v>55</v>
      </c>
      <c r="D83" s="104" t="s">
        <v>374</v>
      </c>
      <c r="E83" s="104" t="s">
        <v>226</v>
      </c>
      <c r="F83" s="104" t="s">
        <v>947</v>
      </c>
      <c r="G83" s="95"/>
      <c r="H83" s="106">
        <f>ROWS($B$3:B83)</f>
        <v>81</v>
      </c>
      <c r="I83" s="95" t="str">
        <f t="shared" si="4"/>
        <v/>
      </c>
      <c r="J83" s="95" t="str">
        <f t="shared" si="5"/>
        <v/>
      </c>
      <c r="M83" s="96" t="str" cm="1">
        <f t="array" ref="M83">IFERROR(INDEX($B$3:$B$496,J83,1),"")</f>
        <v/>
      </c>
      <c r="N83" s="96"/>
    </row>
    <row r="84" spans="1:14" x14ac:dyDescent="0.2">
      <c r="A84"/>
      <c r="B84" s="103" t="str">
        <f t="shared" si="3"/>
        <v>COCHEZ PASCAL</v>
      </c>
      <c r="C84" s="104" t="s">
        <v>375</v>
      </c>
      <c r="D84" s="104" t="s">
        <v>332</v>
      </c>
      <c r="E84" s="104" t="s">
        <v>376</v>
      </c>
      <c r="F84" s="104" t="s">
        <v>1120</v>
      </c>
      <c r="G84" s="95"/>
      <c r="H84" s="106">
        <f>ROWS($B$3:B84)</f>
        <v>82</v>
      </c>
      <c r="I84" s="95" t="str">
        <f t="shared" si="4"/>
        <v/>
      </c>
      <c r="J84" s="95" t="str">
        <f t="shared" si="5"/>
        <v/>
      </c>
      <c r="M84" s="96" t="str" cm="1">
        <f t="array" ref="M84">IFERROR(INDEX($B$3:$B$496,J84,1),"")</f>
        <v/>
      </c>
      <c r="N84" s="96"/>
    </row>
    <row r="85" spans="1:14" x14ac:dyDescent="0.2">
      <c r="A85"/>
      <c r="B85" s="103" t="str">
        <f t="shared" si="3"/>
        <v>COCHEZ QUENTIN</v>
      </c>
      <c r="C85" s="104" t="s">
        <v>375</v>
      </c>
      <c r="D85" s="104" t="s">
        <v>608</v>
      </c>
      <c r="E85" s="104" t="s">
        <v>609</v>
      </c>
      <c r="F85" s="104" t="s">
        <v>1120</v>
      </c>
      <c r="G85" s="95"/>
      <c r="H85" s="106">
        <f>ROWS($B$3:B85)</f>
        <v>83</v>
      </c>
      <c r="I85" s="95" t="str">
        <f t="shared" si="4"/>
        <v/>
      </c>
      <c r="J85" s="95" t="str">
        <f t="shared" si="5"/>
        <v/>
      </c>
      <c r="M85" s="96" t="str" cm="1">
        <f t="array" ref="M85">IFERROR(INDEX($B$3:$B$496,J85,1),"")</f>
        <v/>
      </c>
      <c r="N85" s="96"/>
    </row>
    <row r="86" spans="1:14" x14ac:dyDescent="0.2">
      <c r="A86"/>
      <c r="B86" s="103" t="str">
        <f t="shared" si="3"/>
        <v>COELHO VINCENT</v>
      </c>
      <c r="C86" s="104" t="s">
        <v>851</v>
      </c>
      <c r="D86" s="104" t="s">
        <v>387</v>
      </c>
      <c r="E86" s="104" t="s">
        <v>852</v>
      </c>
      <c r="F86" s="104" t="s">
        <v>835</v>
      </c>
      <c r="G86" s="95"/>
      <c r="H86" s="106">
        <f>ROWS($B$3:B86)</f>
        <v>84</v>
      </c>
      <c r="I86" s="95" t="str">
        <f t="shared" si="4"/>
        <v/>
      </c>
      <c r="J86" s="95" t="str">
        <f t="shared" si="5"/>
        <v/>
      </c>
      <c r="M86" s="96" t="str" cm="1">
        <f t="array" ref="M86">IFERROR(INDEX($B$3:$B$496,J86,1),"")</f>
        <v/>
      </c>
      <c r="N86" s="96"/>
    </row>
    <row r="87" spans="1:14" x14ac:dyDescent="0.2">
      <c r="A87"/>
      <c r="B87" s="101" t="str">
        <f t="shared" si="3"/>
        <v>COFFRE FREDERIC</v>
      </c>
      <c r="C87" s="102" t="s">
        <v>377</v>
      </c>
      <c r="D87" s="102" t="s">
        <v>378</v>
      </c>
      <c r="E87" s="102" t="s">
        <v>379</v>
      </c>
      <c r="F87" s="102" t="s">
        <v>1120</v>
      </c>
      <c r="G87" s="95"/>
      <c r="H87" s="106">
        <f>ROWS($B$3:B87)</f>
        <v>85</v>
      </c>
      <c r="I87" s="95" t="str">
        <f t="shared" si="4"/>
        <v/>
      </c>
      <c r="J87" s="95" t="str">
        <f t="shared" si="5"/>
        <v/>
      </c>
      <c r="M87" s="96" t="str" cm="1">
        <f t="array" ref="M87">IFERROR(INDEX($B$3:$B$496,J87,1),"")</f>
        <v/>
      </c>
      <c r="N87" s="96"/>
    </row>
    <row r="88" spans="1:14" x14ac:dyDescent="0.2">
      <c r="A88"/>
      <c r="B88" s="101" t="str">
        <f t="shared" si="3"/>
        <v>COIN CLAUDE</v>
      </c>
      <c r="C88" s="102" t="s">
        <v>56</v>
      </c>
      <c r="D88" s="102" t="s">
        <v>380</v>
      </c>
      <c r="E88" s="102" t="s">
        <v>225</v>
      </c>
      <c r="F88" s="102" t="s">
        <v>1120</v>
      </c>
      <c r="G88" s="95"/>
      <c r="H88" s="106">
        <f>ROWS($B$3:B88)</f>
        <v>86</v>
      </c>
      <c r="I88" s="95" t="str">
        <f t="shared" si="4"/>
        <v/>
      </c>
      <c r="J88" s="95" t="str">
        <f t="shared" si="5"/>
        <v/>
      </c>
      <c r="M88" s="96" t="str" cm="1">
        <f t="array" ref="M88">IFERROR(INDEX($B$3:$B$496,J88,1),"")</f>
        <v/>
      </c>
      <c r="N88" s="96"/>
    </row>
    <row r="89" spans="1:14" x14ac:dyDescent="0.2">
      <c r="A89"/>
      <c r="B89" s="101" t="str">
        <f t="shared" si="3"/>
        <v>CORBUSIE HUBERT</v>
      </c>
      <c r="C89" s="102" t="s">
        <v>592</v>
      </c>
      <c r="D89" s="102" t="s">
        <v>34</v>
      </c>
      <c r="E89" s="102" t="s">
        <v>593</v>
      </c>
      <c r="F89" s="102" t="s">
        <v>947</v>
      </c>
      <c r="G89" s="95"/>
      <c r="H89" s="106">
        <f>ROWS($B$3:B89)</f>
        <v>87</v>
      </c>
      <c r="I89" s="95" t="str">
        <f t="shared" si="4"/>
        <v/>
      </c>
      <c r="J89" s="95" t="str">
        <f t="shared" si="5"/>
        <v/>
      </c>
      <c r="M89" s="96" t="str" cm="1">
        <f t="array" ref="M89">IFERROR(INDEX($B$3:$B$496,J89,1),"")</f>
        <v/>
      </c>
      <c r="N89" s="96"/>
    </row>
    <row r="90" spans="1:14" x14ac:dyDescent="0.2">
      <c r="A90"/>
      <c r="B90" s="101" t="str">
        <f t="shared" si="3"/>
        <v>CORNU PHILIPPE</v>
      </c>
      <c r="C90" s="102" t="s">
        <v>1021</v>
      </c>
      <c r="D90" s="102" t="s">
        <v>340</v>
      </c>
      <c r="E90" s="102" t="s">
        <v>1022</v>
      </c>
      <c r="F90" s="102" t="s">
        <v>1013</v>
      </c>
      <c r="G90" s="95"/>
      <c r="H90" s="106">
        <f>ROWS($B$3:B90)</f>
        <v>88</v>
      </c>
      <c r="I90" s="95" t="str">
        <f t="shared" si="4"/>
        <v/>
      </c>
      <c r="J90" s="95" t="str">
        <f t="shared" si="5"/>
        <v/>
      </c>
      <c r="M90" s="96" t="str" cm="1">
        <f t="array" ref="M90">IFERROR(INDEX($B$3:$B$496,J90,1),"")</f>
        <v/>
      </c>
      <c r="N90" s="96"/>
    </row>
    <row r="91" spans="1:14" x14ac:dyDescent="0.2">
      <c r="A91"/>
      <c r="B91" s="101" t="str">
        <f t="shared" si="3"/>
        <v>COTTON LUCILE</v>
      </c>
      <c r="C91" s="102" t="s">
        <v>381</v>
      </c>
      <c r="D91" s="102" t="s">
        <v>382</v>
      </c>
      <c r="E91" s="102" t="s">
        <v>383</v>
      </c>
      <c r="F91" s="102" t="s">
        <v>835</v>
      </c>
      <c r="G91" s="95"/>
      <c r="H91" s="106">
        <f>ROWS($B$3:B91)</f>
        <v>89</v>
      </c>
      <c r="I91" s="95" t="str">
        <f t="shared" si="4"/>
        <v/>
      </c>
      <c r="J91" s="95" t="str">
        <f t="shared" si="5"/>
        <v/>
      </c>
      <c r="M91" s="96" t="str" cm="1">
        <f t="array" ref="M91">IFERROR(INDEX($B$3:$B$496,J91,1),"")</f>
        <v/>
      </c>
      <c r="N91" s="96"/>
    </row>
    <row r="92" spans="1:14" x14ac:dyDescent="0.2">
      <c r="A92"/>
      <c r="B92" s="103" t="str">
        <f t="shared" si="3"/>
        <v>COUILLAULT LUDOVIC</v>
      </c>
      <c r="C92" s="104" t="s">
        <v>981</v>
      </c>
      <c r="D92" s="104" t="s">
        <v>487</v>
      </c>
      <c r="E92" s="104" t="s">
        <v>982</v>
      </c>
      <c r="F92" s="104" t="s">
        <v>947</v>
      </c>
      <c r="G92" s="95"/>
      <c r="H92" s="106">
        <f>ROWS($B$3:B92)</f>
        <v>90</v>
      </c>
      <c r="I92" s="95" t="str">
        <f t="shared" si="4"/>
        <v/>
      </c>
      <c r="J92" s="95" t="str">
        <f t="shared" si="5"/>
        <v/>
      </c>
      <c r="M92" s="96" t="str" cm="1">
        <f t="array" ref="M92">IFERROR(INDEX($B$3:$B$496,J92,1),"")</f>
        <v/>
      </c>
      <c r="N92" s="96"/>
    </row>
    <row r="93" spans="1:14" x14ac:dyDescent="0.2">
      <c r="A93"/>
      <c r="B93" s="101" t="str">
        <f t="shared" si="3"/>
        <v>COUTAGNE MAURICE</v>
      </c>
      <c r="C93" s="102" t="s">
        <v>1062</v>
      </c>
      <c r="D93" s="102" t="s">
        <v>1060</v>
      </c>
      <c r="E93" s="102" t="s">
        <v>1063</v>
      </c>
      <c r="F93" s="102" t="s">
        <v>1056</v>
      </c>
      <c r="G93" s="95"/>
      <c r="H93" s="106">
        <f>ROWS($B$3:B93)</f>
        <v>91</v>
      </c>
      <c r="I93" s="95" t="str">
        <f t="shared" si="4"/>
        <v/>
      </c>
      <c r="J93" s="95" t="str">
        <f t="shared" si="5"/>
        <v/>
      </c>
      <c r="M93" s="96" t="str" cm="1">
        <f t="array" ref="M93">IFERROR(INDEX($B$3:$B$496,J93,1),"")</f>
        <v/>
      </c>
      <c r="N93" s="96"/>
    </row>
    <row r="94" spans="1:14" x14ac:dyDescent="0.2">
      <c r="A94"/>
      <c r="B94" s="101" t="str">
        <f t="shared" si="3"/>
        <v>COUTAGNE BEATRICE</v>
      </c>
      <c r="C94" s="102" t="s">
        <v>1062</v>
      </c>
      <c r="D94" s="102" t="s">
        <v>350</v>
      </c>
      <c r="E94" s="102" t="s">
        <v>1072</v>
      </c>
      <c r="F94" s="102" t="s">
        <v>1056</v>
      </c>
      <c r="G94" s="95"/>
      <c r="H94" s="106">
        <f>ROWS($B$3:B94)</f>
        <v>92</v>
      </c>
      <c r="I94" s="95" t="str">
        <f t="shared" si="4"/>
        <v/>
      </c>
      <c r="J94" s="95" t="str">
        <f t="shared" si="5"/>
        <v/>
      </c>
      <c r="M94" s="96" t="str" cm="1">
        <f t="array" ref="M94">IFERROR(INDEX($B$3:$B$496,J94,1),"")</f>
        <v/>
      </c>
      <c r="N94" s="96"/>
    </row>
    <row r="95" spans="1:14" x14ac:dyDescent="0.2">
      <c r="A95"/>
      <c r="B95" s="103" t="str">
        <f t="shared" si="3"/>
        <v>COUVREUR MICHEL</v>
      </c>
      <c r="C95" s="104" t="s">
        <v>57</v>
      </c>
      <c r="D95" s="104" t="s">
        <v>384</v>
      </c>
      <c r="E95" s="104" t="s">
        <v>211</v>
      </c>
      <c r="F95" s="104" t="s">
        <v>768</v>
      </c>
      <c r="G95" s="95"/>
      <c r="H95" s="106">
        <f>ROWS($B$3:B95)</f>
        <v>93</v>
      </c>
      <c r="I95" s="95" t="str">
        <f t="shared" si="4"/>
        <v/>
      </c>
      <c r="J95" s="95" t="str">
        <f t="shared" si="5"/>
        <v/>
      </c>
      <c r="M95" s="96" t="str" cm="1">
        <f t="array" ref="M95">IFERROR(INDEX($B$3:$B$496,J95,1),"")</f>
        <v/>
      </c>
      <c r="N95" s="96"/>
    </row>
    <row r="96" spans="1:14" x14ac:dyDescent="0.2">
      <c r="A96"/>
      <c r="B96" s="101" t="str">
        <f t="shared" si="3"/>
        <v>COUVREUR JEREMY</v>
      </c>
      <c r="C96" s="102" t="s">
        <v>57</v>
      </c>
      <c r="D96" s="102" t="s">
        <v>349</v>
      </c>
      <c r="E96" s="102" t="s">
        <v>656</v>
      </c>
      <c r="F96" s="102" t="s">
        <v>768</v>
      </c>
      <c r="G96" s="95"/>
      <c r="H96" s="106">
        <f>ROWS($B$3:B96)</f>
        <v>94</v>
      </c>
      <c r="I96" s="95" t="str">
        <f t="shared" si="4"/>
        <v/>
      </c>
      <c r="J96" s="95" t="str">
        <f t="shared" si="5"/>
        <v/>
      </c>
      <c r="M96" s="96" t="str" cm="1">
        <f t="array" ref="M96">IFERROR(INDEX($B$3:$B$496,J96,1),"")</f>
        <v/>
      </c>
      <c r="N96" s="96"/>
    </row>
    <row r="97" spans="1:14" x14ac:dyDescent="0.2">
      <c r="A97"/>
      <c r="B97" s="101" t="str">
        <f t="shared" si="3"/>
        <v>CREPIN LAURENT</v>
      </c>
      <c r="C97" s="102" t="s">
        <v>165</v>
      </c>
      <c r="D97" s="102" t="s">
        <v>348</v>
      </c>
      <c r="E97" s="102" t="s">
        <v>841</v>
      </c>
      <c r="F97" s="102" t="s">
        <v>835</v>
      </c>
      <c r="G97" s="95"/>
      <c r="H97" s="106">
        <f>ROWS($B$3:B97)</f>
        <v>95</v>
      </c>
      <c r="I97" s="95" t="str">
        <f t="shared" si="4"/>
        <v/>
      </c>
      <c r="J97" s="95" t="str">
        <f t="shared" si="5"/>
        <v/>
      </c>
      <c r="M97" s="96" t="str" cm="1">
        <f t="array" ref="M97">IFERROR(INDEX($B$3:$B$496,J97,1),"")</f>
        <v/>
      </c>
      <c r="N97" s="96"/>
    </row>
    <row r="98" spans="1:14" x14ac:dyDescent="0.2">
      <c r="A98"/>
      <c r="B98" s="103" t="str">
        <f t="shared" si="3"/>
        <v>CREPIN DIDIER</v>
      </c>
      <c r="C98" s="104" t="s">
        <v>165</v>
      </c>
      <c r="D98" s="104" t="s">
        <v>361</v>
      </c>
      <c r="E98" s="104" t="s">
        <v>304</v>
      </c>
      <c r="F98" s="104" t="s">
        <v>1056</v>
      </c>
      <c r="G98" s="95"/>
      <c r="H98" s="106">
        <f>ROWS($B$3:B98)</f>
        <v>96</v>
      </c>
      <c r="I98" s="95" t="str">
        <f t="shared" si="4"/>
        <v/>
      </c>
      <c r="J98" s="95" t="str">
        <f t="shared" si="5"/>
        <v/>
      </c>
      <c r="M98" s="96" t="str" cm="1">
        <f t="array" ref="M98">IFERROR(INDEX($B$3:$B$496,J98,1),"")</f>
        <v/>
      </c>
      <c r="N98" s="96"/>
    </row>
    <row r="99" spans="1:14" x14ac:dyDescent="0.2">
      <c r="A99"/>
      <c r="B99" s="103" t="str">
        <f t="shared" si="3"/>
        <v>CRISSOVELONIS JEAN PAUL</v>
      </c>
      <c r="C99" s="104" t="s">
        <v>657</v>
      </c>
      <c r="D99" s="104" t="s">
        <v>454</v>
      </c>
      <c r="E99" s="104" t="s">
        <v>658</v>
      </c>
      <c r="F99" s="104" t="s">
        <v>1142</v>
      </c>
      <c r="G99" s="95"/>
      <c r="H99" s="106">
        <f>ROWS($B$3:B99)</f>
        <v>97</v>
      </c>
      <c r="I99" s="95" t="str">
        <f t="shared" si="4"/>
        <v/>
      </c>
      <c r="J99" s="95" t="str">
        <f t="shared" si="5"/>
        <v/>
      </c>
      <c r="M99" s="96" t="str" cm="1">
        <f t="array" ref="M99">IFERROR(INDEX($B$3:$B$496,J99,1),"")</f>
        <v/>
      </c>
      <c r="N99" s="96"/>
    </row>
    <row r="100" spans="1:14" x14ac:dyDescent="0.2">
      <c r="A100"/>
      <c r="B100" s="101" t="str">
        <f t="shared" si="3"/>
        <v>CROIBIER MAXIME</v>
      </c>
      <c r="C100" s="102" t="s">
        <v>783</v>
      </c>
      <c r="D100" s="102" t="s">
        <v>442</v>
      </c>
      <c r="E100" s="102" t="s">
        <v>784</v>
      </c>
      <c r="F100" s="102" t="s">
        <v>768</v>
      </c>
      <c r="G100" s="95"/>
      <c r="H100" s="106">
        <f>ROWS($B$3:B100)</f>
        <v>98</v>
      </c>
      <c r="I100" s="95" t="str">
        <f t="shared" si="4"/>
        <v/>
      </c>
      <c r="J100" s="95" t="str">
        <f t="shared" si="5"/>
        <v/>
      </c>
      <c r="M100" s="96" t="str" cm="1">
        <f t="array" ref="M100">IFERROR(INDEX($B$3:$B$496,J100,1),"")</f>
        <v/>
      </c>
      <c r="N100" s="96"/>
    </row>
    <row r="101" spans="1:14" x14ac:dyDescent="0.2">
      <c r="A101"/>
      <c r="B101" s="101" t="str">
        <f t="shared" si="3"/>
        <v>CROQUELOIS JEAN JACQUES</v>
      </c>
      <c r="C101" s="102" t="s">
        <v>39</v>
      </c>
      <c r="D101" s="102" t="s">
        <v>385</v>
      </c>
      <c r="E101" s="102" t="s">
        <v>195</v>
      </c>
      <c r="F101" s="102" t="s">
        <v>765</v>
      </c>
      <c r="G101" s="95"/>
      <c r="H101" s="106">
        <f>ROWS($B$3:B101)</f>
        <v>99</v>
      </c>
      <c r="I101" s="95" t="str">
        <f t="shared" si="4"/>
        <v/>
      </c>
      <c r="J101" s="95" t="str">
        <f t="shared" si="5"/>
        <v/>
      </c>
      <c r="M101" s="96" t="str" cm="1">
        <f t="array" ref="M101">IFERROR(INDEX($B$3:$B$496,J101,1),"")</f>
        <v/>
      </c>
      <c r="N101" s="96"/>
    </row>
    <row r="102" spans="1:14" x14ac:dyDescent="0.2">
      <c r="A102"/>
      <c r="B102" s="101" t="str">
        <f t="shared" si="3"/>
        <v>CUISINIER GARRY</v>
      </c>
      <c r="C102" s="102" t="s">
        <v>1032</v>
      </c>
      <c r="D102" s="102" t="s">
        <v>1033</v>
      </c>
      <c r="E102" s="102" t="s">
        <v>1034</v>
      </c>
      <c r="F102" s="102" t="s">
        <v>532</v>
      </c>
      <c r="G102" s="95"/>
      <c r="H102" s="106">
        <f>ROWS($B$3:B102)</f>
        <v>100</v>
      </c>
      <c r="I102" s="95" t="str">
        <f t="shared" si="4"/>
        <v/>
      </c>
      <c r="J102" s="95" t="str">
        <f t="shared" si="5"/>
        <v/>
      </c>
      <c r="M102" s="96" t="str" cm="1">
        <f t="array" ref="M102">IFERROR(INDEX($B$3:$B$496,J102,1),"")</f>
        <v/>
      </c>
      <c r="N102" s="96"/>
    </row>
    <row r="103" spans="1:14" x14ac:dyDescent="0.2">
      <c r="A103"/>
      <c r="B103" s="103" t="str">
        <f t="shared" si="3"/>
        <v>CYFFERS JEAN BERNARD</v>
      </c>
      <c r="C103" s="104" t="s">
        <v>305</v>
      </c>
      <c r="D103" s="104" t="s">
        <v>386</v>
      </c>
      <c r="E103" s="104" t="s">
        <v>306</v>
      </c>
      <c r="F103" s="104" t="s">
        <v>947</v>
      </c>
      <c r="G103" s="95"/>
      <c r="H103" s="106">
        <f>ROWS($B$3:B103)</f>
        <v>101</v>
      </c>
      <c r="I103" s="95" t="str">
        <f t="shared" si="4"/>
        <v/>
      </c>
      <c r="J103" s="95" t="str">
        <f t="shared" si="5"/>
        <v/>
      </c>
      <c r="M103" s="96" t="str" cm="1">
        <f t="array" ref="M103">IFERROR(INDEX($B$3:$B$496,J103,1),"")</f>
        <v/>
      </c>
      <c r="N103" s="96"/>
    </row>
    <row r="104" spans="1:14" x14ac:dyDescent="0.2">
      <c r="A104"/>
      <c r="B104" s="101" t="str">
        <f t="shared" si="3"/>
        <v>DA SILVA NICOLAS</v>
      </c>
      <c r="C104" s="102" t="s">
        <v>879</v>
      </c>
      <c r="D104" s="102" t="s">
        <v>497</v>
      </c>
      <c r="E104" s="102" t="s">
        <v>880</v>
      </c>
      <c r="F104" s="102" t="s">
        <v>835</v>
      </c>
      <c r="G104" s="95"/>
      <c r="H104" s="106">
        <f>ROWS($B$3:B104)</f>
        <v>102</v>
      </c>
      <c r="I104" s="95" t="str">
        <f t="shared" si="4"/>
        <v/>
      </c>
      <c r="J104" s="95" t="str">
        <f t="shared" si="5"/>
        <v/>
      </c>
      <c r="M104" s="96" t="str" cm="1">
        <f t="array" ref="M104">IFERROR(INDEX($B$3:$B$496,J104,1),"")</f>
        <v/>
      </c>
      <c r="N104" s="96"/>
    </row>
    <row r="105" spans="1:14" x14ac:dyDescent="0.2">
      <c r="A105"/>
      <c r="B105" s="103" t="str">
        <f t="shared" si="3"/>
        <v>DACHICOURT JEAN LUC</v>
      </c>
      <c r="C105" s="104" t="s">
        <v>273</v>
      </c>
      <c r="D105" s="104" t="s">
        <v>354</v>
      </c>
      <c r="E105" s="104" t="s">
        <v>274</v>
      </c>
      <c r="F105" s="104" t="s">
        <v>947</v>
      </c>
      <c r="G105" s="95"/>
      <c r="H105" s="106">
        <f>ROWS($B$3:B105)</f>
        <v>103</v>
      </c>
      <c r="I105" s="95" t="str">
        <f t="shared" si="4"/>
        <v/>
      </c>
      <c r="J105" s="95" t="str">
        <f t="shared" si="5"/>
        <v/>
      </c>
      <c r="M105" s="96" t="str" cm="1">
        <f t="array" ref="M105">IFERROR(INDEX($B$3:$B$496,J105,1),"")</f>
        <v/>
      </c>
      <c r="N105" s="96"/>
    </row>
    <row r="106" spans="1:14" x14ac:dyDescent="0.2">
      <c r="A106"/>
      <c r="B106" s="103" t="str">
        <f t="shared" si="3"/>
        <v>DACHICOURT VERONIQUE</v>
      </c>
      <c r="C106" s="104" t="s">
        <v>273</v>
      </c>
      <c r="D106" s="104" t="s">
        <v>973</v>
      </c>
      <c r="E106" s="104" t="s">
        <v>974</v>
      </c>
      <c r="F106" s="104" t="s">
        <v>947</v>
      </c>
      <c r="G106" s="95"/>
      <c r="H106" s="106">
        <f>ROWS($B$3:B106)</f>
        <v>104</v>
      </c>
      <c r="I106" s="95" t="str">
        <f t="shared" si="4"/>
        <v/>
      </c>
      <c r="J106" s="95" t="str">
        <f t="shared" si="5"/>
        <v/>
      </c>
      <c r="M106" s="96" t="str" cm="1">
        <f t="array" ref="M106">IFERROR(INDEX($B$3:$B$496,J106,1),"")</f>
        <v/>
      </c>
      <c r="N106" s="96"/>
    </row>
    <row r="107" spans="1:14" x14ac:dyDescent="0.2">
      <c r="A107"/>
      <c r="B107" s="103" t="str">
        <f t="shared" si="3"/>
        <v>DACHICOURT MARTIAL</v>
      </c>
      <c r="C107" s="104" t="s">
        <v>273</v>
      </c>
      <c r="D107" s="104" t="s">
        <v>1019</v>
      </c>
      <c r="E107" s="104" t="s">
        <v>1020</v>
      </c>
      <c r="F107" s="104" t="s">
        <v>1013</v>
      </c>
      <c r="G107" s="95"/>
      <c r="H107" s="106">
        <f>ROWS($B$3:B107)</f>
        <v>105</v>
      </c>
      <c r="I107" s="95" t="str">
        <f t="shared" si="4"/>
        <v/>
      </c>
      <c r="J107" s="95" t="str">
        <f t="shared" si="5"/>
        <v/>
      </c>
      <c r="M107" s="96" t="str" cm="1">
        <f t="array" ref="M107">IFERROR(INDEX($B$3:$B$496,J107,1),"")</f>
        <v/>
      </c>
      <c r="N107" s="96"/>
    </row>
    <row r="108" spans="1:14" x14ac:dyDescent="0.2">
      <c r="A108"/>
      <c r="B108" s="101" t="str">
        <f t="shared" si="3"/>
        <v>DARDENNE DAVID</v>
      </c>
      <c r="C108" s="102" t="s">
        <v>659</v>
      </c>
      <c r="D108" s="102" t="s">
        <v>336</v>
      </c>
      <c r="E108" s="102" t="s">
        <v>660</v>
      </c>
      <c r="F108" s="102" t="s">
        <v>1056</v>
      </c>
      <c r="G108" s="95"/>
      <c r="H108" s="106">
        <f>ROWS($B$3:B108)</f>
        <v>106</v>
      </c>
      <c r="I108" s="95" t="str">
        <f t="shared" si="4"/>
        <v/>
      </c>
      <c r="J108" s="95" t="str">
        <f t="shared" si="5"/>
        <v/>
      </c>
      <c r="M108" s="96" t="str" cm="1">
        <f t="array" ref="M108">IFERROR(INDEX($B$3:$B$496,J108,1),"")</f>
        <v/>
      </c>
      <c r="N108" s="96"/>
    </row>
    <row r="109" spans="1:14" x14ac:dyDescent="0.2">
      <c r="A109"/>
      <c r="B109" s="101" t="str">
        <f t="shared" si="3"/>
        <v>DAUNAY DAVID</v>
      </c>
      <c r="C109" s="102" t="s">
        <v>777</v>
      </c>
      <c r="D109" s="102" t="s">
        <v>336</v>
      </c>
      <c r="E109" s="102" t="s">
        <v>778</v>
      </c>
      <c r="F109" s="102" t="s">
        <v>768</v>
      </c>
      <c r="G109" s="95"/>
      <c r="H109" s="106">
        <f>ROWS($B$3:B109)</f>
        <v>107</v>
      </c>
      <c r="I109" s="95" t="str">
        <f t="shared" si="4"/>
        <v/>
      </c>
      <c r="J109" s="95" t="str">
        <f t="shared" si="5"/>
        <v/>
      </c>
      <c r="M109" s="96" t="str" cm="1">
        <f t="array" ref="M109">IFERROR(INDEX($B$3:$B$496,J109,1),"")</f>
        <v/>
      </c>
      <c r="N109" s="96"/>
    </row>
    <row r="110" spans="1:14" x14ac:dyDescent="0.2">
      <c r="A110"/>
      <c r="B110" s="101" t="str">
        <f t="shared" si="3"/>
        <v>DE RONNE ERIC</v>
      </c>
      <c r="C110" s="102" t="s">
        <v>661</v>
      </c>
      <c r="D110" s="102" t="s">
        <v>662</v>
      </c>
      <c r="E110" s="102" t="s">
        <v>663</v>
      </c>
      <c r="F110" s="102" t="s">
        <v>532</v>
      </c>
      <c r="G110" s="95"/>
      <c r="H110" s="106">
        <f>ROWS($B$3:B110)</f>
        <v>108</v>
      </c>
      <c r="I110" s="95" t="str">
        <f t="shared" si="4"/>
        <v/>
      </c>
      <c r="J110" s="95" t="str">
        <f t="shared" si="5"/>
        <v/>
      </c>
      <c r="M110" s="96" t="str" cm="1">
        <f t="array" ref="M110">IFERROR(INDEX($B$3:$B$496,J110,1),"")</f>
        <v/>
      </c>
      <c r="N110" s="96"/>
    </row>
    <row r="111" spans="1:14" x14ac:dyDescent="0.2">
      <c r="A111"/>
      <c r="B111" s="103" t="str">
        <f t="shared" si="3"/>
        <v>DE RUDDER YVES</v>
      </c>
      <c r="C111" s="104" t="s">
        <v>1050</v>
      </c>
      <c r="D111" s="104" t="s">
        <v>1003</v>
      </c>
      <c r="E111" s="104" t="s">
        <v>1051</v>
      </c>
      <c r="F111" s="104" t="s">
        <v>532</v>
      </c>
      <c r="G111" s="95"/>
      <c r="H111" s="106">
        <f>ROWS($B$3:B111)</f>
        <v>109</v>
      </c>
      <c r="I111" s="95" t="str">
        <f t="shared" si="4"/>
        <v/>
      </c>
      <c r="J111" s="95" t="str">
        <f t="shared" si="5"/>
        <v/>
      </c>
      <c r="M111" s="96" t="str" cm="1">
        <f t="array" ref="M111">IFERROR(INDEX($B$3:$B$496,J111,1),"")</f>
        <v/>
      </c>
      <c r="N111" s="96"/>
    </row>
    <row r="112" spans="1:14" x14ac:dyDescent="0.2">
      <c r="A112"/>
      <c r="B112" s="101" t="str">
        <f t="shared" si="3"/>
        <v>DEBAETS PIERRE</v>
      </c>
      <c r="C112" s="102" t="s">
        <v>664</v>
      </c>
      <c r="D112" s="102" t="s">
        <v>430</v>
      </c>
      <c r="E112" s="102" t="s">
        <v>665</v>
      </c>
      <c r="F112" s="102" t="s">
        <v>835</v>
      </c>
      <c r="G112" s="95"/>
      <c r="H112" s="106">
        <f>ROWS($B$3:B112)</f>
        <v>110</v>
      </c>
      <c r="I112" s="95" t="str">
        <f t="shared" si="4"/>
        <v/>
      </c>
      <c r="J112" s="95" t="str">
        <f t="shared" si="5"/>
        <v/>
      </c>
      <c r="M112" s="96" t="str" cm="1">
        <f t="array" ref="M112">IFERROR(INDEX($B$3:$B$496,J112,1),"")</f>
        <v/>
      </c>
      <c r="N112" s="96"/>
    </row>
    <row r="113" spans="1:14" x14ac:dyDescent="0.2">
      <c r="A113"/>
      <c r="B113" s="103" t="str">
        <f t="shared" si="3"/>
        <v>DEBUIRE MICHEL</v>
      </c>
      <c r="C113" s="104" t="s">
        <v>891</v>
      </c>
      <c r="D113" s="104" t="s">
        <v>384</v>
      </c>
      <c r="E113" s="104" t="s">
        <v>892</v>
      </c>
      <c r="F113" s="104" t="s">
        <v>835</v>
      </c>
      <c r="G113" s="95"/>
      <c r="H113" s="106">
        <f>ROWS($B$3:B113)</f>
        <v>111</v>
      </c>
      <c r="I113" s="95" t="str">
        <f t="shared" si="4"/>
        <v/>
      </c>
      <c r="J113" s="95" t="str">
        <f t="shared" si="5"/>
        <v/>
      </c>
      <c r="M113" s="96" t="str" cm="1">
        <f t="array" ref="M113">IFERROR(INDEX($B$3:$B$496,J113,1),"")</f>
        <v/>
      </c>
      <c r="N113" s="96"/>
    </row>
    <row r="114" spans="1:14" x14ac:dyDescent="0.2">
      <c r="A114"/>
      <c r="B114" s="101" t="str">
        <f t="shared" si="3"/>
        <v>DECLETY ILAN</v>
      </c>
      <c r="C114" s="102" t="s">
        <v>666</v>
      </c>
      <c r="D114" s="102" t="s">
        <v>667</v>
      </c>
      <c r="E114" s="102" t="s">
        <v>668</v>
      </c>
      <c r="F114" s="102" t="s">
        <v>1142</v>
      </c>
      <c r="G114" s="95"/>
      <c r="H114" s="106">
        <f>ROWS($B$3:B114)</f>
        <v>112</v>
      </c>
      <c r="I114" s="95" t="str">
        <f t="shared" si="4"/>
        <v/>
      </c>
      <c r="J114" s="95" t="str">
        <f t="shared" si="5"/>
        <v/>
      </c>
      <c r="M114" s="96" t="str" cm="1">
        <f t="array" ref="M114">IFERROR(INDEX($B$3:$B$496,J114,1),"")</f>
        <v/>
      </c>
      <c r="N114" s="96"/>
    </row>
    <row r="115" spans="1:14" x14ac:dyDescent="0.2">
      <c r="A115"/>
      <c r="B115" s="103" t="str">
        <f t="shared" si="3"/>
        <v>DECRIEM DIDIER</v>
      </c>
      <c r="C115" s="104" t="s">
        <v>963</v>
      </c>
      <c r="D115" s="104" t="s">
        <v>361</v>
      </c>
      <c r="E115" s="104" t="s">
        <v>964</v>
      </c>
      <c r="F115" s="104" t="s">
        <v>947</v>
      </c>
      <c r="G115" s="95"/>
      <c r="H115" s="106">
        <f>ROWS($B$3:B115)</f>
        <v>113</v>
      </c>
      <c r="I115" s="95" t="str">
        <f t="shared" si="4"/>
        <v/>
      </c>
      <c r="J115" s="95" t="str">
        <f t="shared" si="5"/>
        <v/>
      </c>
      <c r="M115" s="96" t="str" cm="1">
        <f t="array" ref="M115">IFERROR(INDEX($B$3:$B$496,J115,1),"")</f>
        <v/>
      </c>
      <c r="N115" s="96"/>
    </row>
    <row r="116" spans="1:14" x14ac:dyDescent="0.2">
      <c r="A116"/>
      <c r="B116" s="103" t="str">
        <f t="shared" si="3"/>
        <v>DEGOR ARNAUD</v>
      </c>
      <c r="C116" s="104" t="s">
        <v>986</v>
      </c>
      <c r="D116" s="104" t="s">
        <v>482</v>
      </c>
      <c r="E116" s="104" t="s">
        <v>987</v>
      </c>
      <c r="F116" s="104" t="s">
        <v>947</v>
      </c>
      <c r="G116" s="95"/>
      <c r="H116" s="106">
        <f>ROWS($B$3:B116)</f>
        <v>114</v>
      </c>
      <c r="I116" s="95" t="str">
        <f t="shared" si="4"/>
        <v/>
      </c>
      <c r="J116" s="95" t="str">
        <f t="shared" si="5"/>
        <v/>
      </c>
      <c r="M116" s="96" t="str" cm="1">
        <f t="array" ref="M116">IFERROR(INDEX($B$3:$B$496,J116,1),"")</f>
        <v/>
      </c>
      <c r="N116" s="96"/>
    </row>
    <row r="117" spans="1:14" x14ac:dyDescent="0.2">
      <c r="A117"/>
      <c r="B117" s="101" t="str">
        <f t="shared" si="3"/>
        <v>DEJANS YVES</v>
      </c>
      <c r="C117" s="102" t="s">
        <v>1002</v>
      </c>
      <c r="D117" s="102" t="s">
        <v>1003</v>
      </c>
      <c r="E117" s="102" t="s">
        <v>1004</v>
      </c>
      <c r="F117" s="102" t="s">
        <v>947</v>
      </c>
      <c r="G117" s="95"/>
      <c r="H117" s="106">
        <f>ROWS($B$3:B117)</f>
        <v>115</v>
      </c>
      <c r="I117" s="95" t="str">
        <f t="shared" si="4"/>
        <v/>
      </c>
      <c r="J117" s="95" t="str">
        <f t="shared" si="5"/>
        <v/>
      </c>
      <c r="M117" s="96" t="str" cm="1">
        <f t="array" ref="M117">IFERROR(INDEX($B$3:$B$496,J117,1),"")</f>
        <v/>
      </c>
      <c r="N117" s="96"/>
    </row>
    <row r="118" spans="1:14" x14ac:dyDescent="0.2">
      <c r="A118"/>
      <c r="B118" s="103" t="str">
        <f t="shared" si="3"/>
        <v>DELAIRE SYLVAIN</v>
      </c>
      <c r="C118" s="104" t="s">
        <v>839</v>
      </c>
      <c r="D118" s="104" t="s">
        <v>536</v>
      </c>
      <c r="E118" s="104" t="s">
        <v>840</v>
      </c>
      <c r="F118" s="104" t="s">
        <v>835</v>
      </c>
      <c r="G118" s="95"/>
      <c r="H118" s="106">
        <f>ROWS($B$3:B118)</f>
        <v>116</v>
      </c>
      <c r="I118" s="95" t="str">
        <f t="shared" si="4"/>
        <v/>
      </c>
      <c r="J118" s="95" t="str">
        <f t="shared" si="5"/>
        <v/>
      </c>
      <c r="M118" s="96" t="str" cm="1">
        <f t="array" ref="M118">IFERROR(INDEX($B$3:$B$496,J118,1),"")</f>
        <v/>
      </c>
      <c r="N118" s="96"/>
    </row>
    <row r="119" spans="1:14" x14ac:dyDescent="0.2">
      <c r="A119"/>
      <c r="B119" s="101" t="str">
        <f t="shared" si="3"/>
        <v>DELAPLACE LAURENT</v>
      </c>
      <c r="C119" s="102" t="s">
        <v>669</v>
      </c>
      <c r="D119" s="102" t="s">
        <v>348</v>
      </c>
      <c r="E119" s="102" t="s">
        <v>670</v>
      </c>
      <c r="F119" s="102" t="s">
        <v>532</v>
      </c>
      <c r="G119" s="95"/>
      <c r="H119" s="106">
        <f>ROWS($B$3:B119)</f>
        <v>117</v>
      </c>
      <c r="I119" s="95" t="str">
        <f t="shared" si="4"/>
        <v/>
      </c>
      <c r="J119" s="95" t="str">
        <f t="shared" si="5"/>
        <v/>
      </c>
      <c r="M119" s="96" t="str" cm="1">
        <f t="array" ref="M119">IFERROR(INDEX($B$3:$B$496,J119,1),"")</f>
        <v/>
      </c>
      <c r="N119" s="96"/>
    </row>
    <row r="120" spans="1:14" x14ac:dyDescent="0.2">
      <c r="A120"/>
      <c r="B120" s="103" t="str">
        <f t="shared" si="3"/>
        <v>DELAROUZEE LUDOVIC</v>
      </c>
      <c r="C120" s="104" t="s">
        <v>802</v>
      </c>
      <c r="D120" s="104" t="s">
        <v>487</v>
      </c>
      <c r="E120" s="104" t="s">
        <v>803</v>
      </c>
      <c r="F120" s="104" t="s">
        <v>768</v>
      </c>
      <c r="G120" s="95"/>
      <c r="H120" s="106">
        <f>ROWS($B$3:B120)</f>
        <v>118</v>
      </c>
      <c r="I120" s="95" t="str">
        <f t="shared" si="4"/>
        <v/>
      </c>
      <c r="J120" s="95" t="str">
        <f t="shared" si="5"/>
        <v/>
      </c>
      <c r="M120" s="96" t="str" cm="1">
        <f t="array" ref="M120">IFERROR(INDEX($B$3:$B$496,J120,1),"")</f>
        <v/>
      </c>
      <c r="N120" s="96"/>
    </row>
    <row r="121" spans="1:14" x14ac:dyDescent="0.2">
      <c r="A121"/>
      <c r="B121" s="101" t="str">
        <f t="shared" si="3"/>
        <v>DELATTRE JEROME</v>
      </c>
      <c r="C121" s="102" t="s">
        <v>36</v>
      </c>
      <c r="D121" s="102" t="s">
        <v>877</v>
      </c>
      <c r="E121" s="102" t="s">
        <v>965</v>
      </c>
      <c r="F121" s="102" t="s">
        <v>947</v>
      </c>
      <c r="G121" s="95"/>
      <c r="H121" s="106">
        <f>ROWS($B$3:B121)</f>
        <v>119</v>
      </c>
      <c r="I121" s="95" t="str">
        <f t="shared" si="4"/>
        <v/>
      </c>
      <c r="J121" s="95" t="str">
        <f t="shared" si="5"/>
        <v/>
      </c>
      <c r="M121" s="96" t="str" cm="1">
        <f t="array" ref="M121">IFERROR(INDEX($B$3:$B$496,J121,1),"")</f>
        <v/>
      </c>
      <c r="N121" s="96"/>
    </row>
    <row r="122" spans="1:14" x14ac:dyDescent="0.2">
      <c r="A122"/>
      <c r="B122" s="103" t="str">
        <f t="shared" si="3"/>
        <v>DELATTRE JULES</v>
      </c>
      <c r="C122" s="104" t="s">
        <v>36</v>
      </c>
      <c r="D122" s="104" t="s">
        <v>970</v>
      </c>
      <c r="E122" s="104" t="s">
        <v>971</v>
      </c>
      <c r="F122" s="104" t="s">
        <v>947</v>
      </c>
      <c r="G122" s="95"/>
      <c r="H122" s="106">
        <f>ROWS($B$3:B122)</f>
        <v>120</v>
      </c>
      <c r="I122" s="95" t="str">
        <f t="shared" si="4"/>
        <v/>
      </c>
      <c r="J122" s="95" t="str">
        <f t="shared" si="5"/>
        <v/>
      </c>
      <c r="M122" s="96" t="str" cm="1">
        <f t="array" ref="M122">IFERROR(INDEX($B$3:$B$496,J122,1),"")</f>
        <v/>
      </c>
      <c r="N122" s="96"/>
    </row>
    <row r="123" spans="1:14" x14ac:dyDescent="0.2">
      <c r="A123"/>
      <c r="B123" s="101" t="str">
        <f t="shared" si="3"/>
        <v>DELATTRE CHRISTIAN</v>
      </c>
      <c r="C123" s="102" t="s">
        <v>36</v>
      </c>
      <c r="D123" s="102" t="s">
        <v>334</v>
      </c>
      <c r="E123" s="102" t="s">
        <v>193</v>
      </c>
      <c r="F123" s="102" t="s">
        <v>532</v>
      </c>
      <c r="G123" s="95"/>
      <c r="H123" s="106">
        <f>ROWS($B$3:B123)</f>
        <v>121</v>
      </c>
      <c r="I123" s="95" t="str">
        <f t="shared" si="4"/>
        <v/>
      </c>
      <c r="J123" s="95" t="str">
        <f t="shared" si="5"/>
        <v/>
      </c>
      <c r="M123" s="96" t="str" cm="1">
        <f t="array" ref="M123">IFERROR(INDEX($B$3:$B$496,J123,1),"")</f>
        <v/>
      </c>
      <c r="N123" s="96"/>
    </row>
    <row r="124" spans="1:14" x14ac:dyDescent="0.2">
      <c r="A124"/>
      <c r="B124" s="103" t="str">
        <f t="shared" si="3"/>
        <v>DELATTRE PHILIPPE</v>
      </c>
      <c r="C124" s="104" t="s">
        <v>36</v>
      </c>
      <c r="D124" s="104" t="s">
        <v>340</v>
      </c>
      <c r="E124" s="104" t="s">
        <v>216</v>
      </c>
      <c r="F124" s="104" t="s">
        <v>532</v>
      </c>
      <c r="G124" s="95"/>
      <c r="H124" s="106">
        <f>ROWS($B$3:B124)</f>
        <v>122</v>
      </c>
      <c r="I124" s="95" t="str">
        <f t="shared" si="4"/>
        <v/>
      </c>
      <c r="J124" s="95" t="str">
        <f t="shared" si="5"/>
        <v/>
      </c>
      <c r="M124" s="96" t="str" cm="1">
        <f t="array" ref="M124">IFERROR(INDEX($B$3:$B$496,J124,1),"")</f>
        <v/>
      </c>
      <c r="N124" s="96"/>
    </row>
    <row r="125" spans="1:14" x14ac:dyDescent="0.2">
      <c r="A125"/>
      <c r="B125" s="103" t="str">
        <f t="shared" si="3"/>
        <v>DELILEZ JONATHAN</v>
      </c>
      <c r="C125" s="104" t="s">
        <v>991</v>
      </c>
      <c r="D125" s="104" t="s">
        <v>992</v>
      </c>
      <c r="E125" s="104" t="s">
        <v>993</v>
      </c>
      <c r="F125" s="104" t="s">
        <v>947</v>
      </c>
      <c r="G125" s="95"/>
      <c r="H125" s="106">
        <f>ROWS($B$3:B125)</f>
        <v>123</v>
      </c>
      <c r="I125" s="95" t="str">
        <f t="shared" si="4"/>
        <v/>
      </c>
      <c r="J125" s="95" t="str">
        <f t="shared" si="5"/>
        <v/>
      </c>
      <c r="M125" s="96" t="str" cm="1">
        <f t="array" ref="M125">IFERROR(INDEX($B$3:$B$496,J125,1),"")</f>
        <v/>
      </c>
      <c r="N125" s="96"/>
    </row>
    <row r="126" spans="1:14" x14ac:dyDescent="0.2">
      <c r="A126"/>
      <c r="B126" s="101" t="str">
        <f t="shared" si="3"/>
        <v>DELILEZ EDEN</v>
      </c>
      <c r="C126" s="102" t="s">
        <v>991</v>
      </c>
      <c r="D126" s="102" t="s">
        <v>994</v>
      </c>
      <c r="E126" s="102" t="s">
        <v>995</v>
      </c>
      <c r="F126" s="102" t="s">
        <v>947</v>
      </c>
      <c r="G126" s="95"/>
      <c r="H126" s="106">
        <f>ROWS($B$3:B126)</f>
        <v>124</v>
      </c>
      <c r="I126" s="95" t="str">
        <f t="shared" si="4"/>
        <v/>
      </c>
      <c r="J126" s="95" t="str">
        <f t="shared" si="5"/>
        <v/>
      </c>
      <c r="M126" s="96" t="str" cm="1">
        <f t="array" ref="M126">IFERROR(INDEX($B$3:$B$496,J126,1),"")</f>
        <v/>
      </c>
      <c r="N126" s="96"/>
    </row>
    <row r="127" spans="1:14" x14ac:dyDescent="0.2">
      <c r="A127"/>
      <c r="B127" s="103" t="str">
        <f t="shared" si="3"/>
        <v>DELOHEN FABRICE</v>
      </c>
      <c r="C127" s="104" t="s">
        <v>671</v>
      </c>
      <c r="D127" s="104" t="s">
        <v>390</v>
      </c>
      <c r="E127" s="104" t="s">
        <v>672</v>
      </c>
      <c r="F127" s="104" t="s">
        <v>1105</v>
      </c>
      <c r="G127" s="95"/>
      <c r="H127" s="106">
        <f>ROWS($B$3:B127)</f>
        <v>125</v>
      </c>
      <c r="I127" s="95" t="str">
        <f t="shared" si="4"/>
        <v/>
      </c>
      <c r="J127" s="95" t="str">
        <f t="shared" si="5"/>
        <v/>
      </c>
      <c r="M127" s="96" t="str" cm="1">
        <f t="array" ref="M127">IFERROR(INDEX($B$3:$B$496,J127,1),"")</f>
        <v/>
      </c>
      <c r="N127" s="96"/>
    </row>
    <row r="128" spans="1:14" x14ac:dyDescent="0.2">
      <c r="A128"/>
      <c r="B128" s="103" t="str">
        <f t="shared" si="3"/>
        <v>DELPIERRE GABIN</v>
      </c>
      <c r="C128" s="104" t="s">
        <v>815</v>
      </c>
      <c r="D128" s="104" t="s">
        <v>816</v>
      </c>
      <c r="E128" s="104" t="s">
        <v>817</v>
      </c>
      <c r="F128" s="104" t="s">
        <v>768</v>
      </c>
      <c r="G128" s="95"/>
      <c r="H128" s="106">
        <f>ROWS($B$3:B128)</f>
        <v>126</v>
      </c>
      <c r="I128" s="95" t="str">
        <f t="shared" si="4"/>
        <v/>
      </c>
      <c r="J128" s="95" t="str">
        <f t="shared" si="5"/>
        <v/>
      </c>
      <c r="M128" s="96" t="str" cm="1">
        <f t="array" ref="M128">IFERROR(INDEX($B$3:$B$496,J128,1),"")</f>
        <v/>
      </c>
      <c r="N128" s="96"/>
    </row>
    <row r="129" spans="1:14" x14ac:dyDescent="0.2">
      <c r="A129"/>
      <c r="B129" s="103" t="str">
        <f t="shared" si="3"/>
        <v>DELPIERRE FLORENT</v>
      </c>
      <c r="C129" s="104" t="s">
        <v>815</v>
      </c>
      <c r="D129" s="104" t="s">
        <v>594</v>
      </c>
      <c r="E129" s="104" t="s">
        <v>824</v>
      </c>
      <c r="F129" s="104" t="s">
        <v>768</v>
      </c>
      <c r="G129" s="95"/>
      <c r="H129" s="106">
        <f>ROWS($B$3:B129)</f>
        <v>127</v>
      </c>
      <c r="I129" s="95" t="str">
        <f t="shared" si="4"/>
        <v/>
      </c>
      <c r="J129" s="95" t="str">
        <f t="shared" si="5"/>
        <v/>
      </c>
      <c r="M129" s="96" t="str" cm="1">
        <f t="array" ref="M129">IFERROR(INDEX($B$3:$B$496,J129,1),"")</f>
        <v/>
      </c>
      <c r="N129" s="96"/>
    </row>
    <row r="130" spans="1:14" x14ac:dyDescent="0.2">
      <c r="A130"/>
      <c r="B130" s="101" t="str">
        <f t="shared" si="3"/>
        <v>DELSOL CLAUDE</v>
      </c>
      <c r="C130" s="102" t="s">
        <v>633</v>
      </c>
      <c r="D130" s="102" t="s">
        <v>380</v>
      </c>
      <c r="E130" s="102" t="s">
        <v>634</v>
      </c>
      <c r="F130" s="102" t="s">
        <v>87</v>
      </c>
      <c r="G130" s="95"/>
      <c r="H130" s="106">
        <f>ROWS($B$3:B130)</f>
        <v>128</v>
      </c>
      <c r="I130" s="95" t="str">
        <f t="shared" si="4"/>
        <v/>
      </c>
      <c r="J130" s="95" t="str">
        <f t="shared" si="5"/>
        <v/>
      </c>
      <c r="M130" s="96" t="str" cm="1">
        <f t="array" ref="M130">IFERROR(INDEX($B$3:$B$496,J130,1),"")</f>
        <v/>
      </c>
      <c r="N130" s="96"/>
    </row>
    <row r="131" spans="1:14" x14ac:dyDescent="0.2">
      <c r="A131"/>
      <c r="B131" s="101" t="str">
        <f t="shared" ref="B131:B194" si="6">C131 &amp; " " &amp;D131</f>
        <v>DELVILE ELODIE</v>
      </c>
      <c r="C131" s="102" t="s">
        <v>1147</v>
      </c>
      <c r="D131" s="102" t="s">
        <v>1148</v>
      </c>
      <c r="E131" s="102" t="s">
        <v>1149</v>
      </c>
      <c r="F131" s="102" t="s">
        <v>1142</v>
      </c>
      <c r="G131" s="95"/>
      <c r="H131" s="106">
        <f>ROWS($B$3:B131)</f>
        <v>129</v>
      </c>
      <c r="I131" s="95" t="str">
        <f t="shared" ref="I131:I194" si="7">IF(ISNUMBER(SEARCH($M$1,B131)),H131,"")</f>
        <v/>
      </c>
      <c r="J131" s="95" t="str">
        <f t="shared" ref="J131:J194" si="8">IFERROR(SMALL($I$3:$I$496,H131),"")</f>
        <v/>
      </c>
      <c r="M131" s="96" t="str" cm="1">
        <f t="array" ref="M131">IFERROR(INDEX($B$3:$B$496,J131,1),"")</f>
        <v/>
      </c>
      <c r="N131" s="96"/>
    </row>
    <row r="132" spans="1:14" x14ac:dyDescent="0.2">
      <c r="A132"/>
      <c r="B132" s="101" t="str">
        <f t="shared" si="6"/>
        <v>DEMARLE ELOISE</v>
      </c>
      <c r="C132" s="102" t="s">
        <v>541</v>
      </c>
      <c r="D132" s="102" t="s">
        <v>542</v>
      </c>
      <c r="E132" s="102" t="s">
        <v>543</v>
      </c>
      <c r="F132" s="102" t="s">
        <v>835</v>
      </c>
      <c r="G132" s="95"/>
      <c r="H132" s="106">
        <f>ROWS($B$3:B132)</f>
        <v>130</v>
      </c>
      <c r="I132" s="95" t="str">
        <f t="shared" si="7"/>
        <v/>
      </c>
      <c r="J132" s="95" t="str">
        <f t="shared" si="8"/>
        <v/>
      </c>
      <c r="M132" s="96" t="str" cm="1">
        <f t="array" ref="M132">IFERROR(INDEX($B$3:$B$496,J132,1),"")</f>
        <v/>
      </c>
      <c r="N132" s="96"/>
    </row>
    <row r="133" spans="1:14" x14ac:dyDescent="0.2">
      <c r="A133"/>
      <c r="B133" s="101" t="str">
        <f t="shared" si="6"/>
        <v>DEMARTHE FABRICE</v>
      </c>
      <c r="C133" s="102" t="s">
        <v>615</v>
      </c>
      <c r="D133" s="102" t="s">
        <v>390</v>
      </c>
      <c r="E133" s="102" t="s">
        <v>616</v>
      </c>
      <c r="F133" s="102" t="s">
        <v>1142</v>
      </c>
      <c r="G133" s="95"/>
      <c r="H133" s="106">
        <f>ROWS($B$3:B133)</f>
        <v>131</v>
      </c>
      <c r="I133" s="95" t="str">
        <f t="shared" si="7"/>
        <v/>
      </c>
      <c r="J133" s="95" t="str">
        <f t="shared" si="8"/>
        <v/>
      </c>
      <c r="M133" s="96" t="str" cm="1">
        <f t="array" ref="M133">IFERROR(INDEX($B$3:$B$496,J133,1),"")</f>
        <v/>
      </c>
      <c r="N133" s="96"/>
    </row>
    <row r="134" spans="1:14" x14ac:dyDescent="0.2">
      <c r="A134"/>
      <c r="B134" s="101" t="str">
        <f t="shared" si="6"/>
        <v>DENIS PASCAL</v>
      </c>
      <c r="C134" s="102" t="s">
        <v>389</v>
      </c>
      <c r="D134" s="102" t="s">
        <v>332</v>
      </c>
      <c r="E134" s="102" t="s">
        <v>1114</v>
      </c>
      <c r="F134" s="102" t="s">
        <v>1105</v>
      </c>
      <c r="G134" s="95"/>
      <c r="H134" s="106">
        <f>ROWS($B$3:B134)</f>
        <v>132</v>
      </c>
      <c r="I134" s="95" t="str">
        <f t="shared" si="7"/>
        <v/>
      </c>
      <c r="J134" s="95" t="str">
        <f t="shared" si="8"/>
        <v/>
      </c>
      <c r="M134" s="96" t="str" cm="1">
        <f t="array" ref="M134">IFERROR(INDEX($B$3:$B$496,J134,1),"")</f>
        <v/>
      </c>
      <c r="N134" s="96"/>
    </row>
    <row r="135" spans="1:14" x14ac:dyDescent="0.2">
      <c r="A135"/>
      <c r="B135" s="103" t="str">
        <f t="shared" si="6"/>
        <v>DEPLECHIN ROBERT</v>
      </c>
      <c r="C135" s="104" t="s">
        <v>58</v>
      </c>
      <c r="D135" s="104" t="s">
        <v>392</v>
      </c>
      <c r="E135" s="104" t="s">
        <v>251</v>
      </c>
      <c r="F135" s="104" t="s">
        <v>1120</v>
      </c>
      <c r="G135" s="95"/>
      <c r="H135" s="106">
        <f>ROWS($B$3:B135)</f>
        <v>133</v>
      </c>
      <c r="I135" s="95" t="str">
        <f t="shared" si="7"/>
        <v/>
      </c>
      <c r="J135" s="95" t="str">
        <f t="shared" si="8"/>
        <v/>
      </c>
      <c r="M135" s="96" t="str" cm="1">
        <f t="array" ref="M135">IFERROR(INDEX($B$3:$B$496,J135,1),"")</f>
        <v/>
      </c>
      <c r="N135" s="96"/>
    </row>
    <row r="136" spans="1:14" x14ac:dyDescent="0.2">
      <c r="A136"/>
      <c r="B136" s="103" t="str">
        <f t="shared" si="6"/>
        <v>DEPLECHIN ROLAND</v>
      </c>
      <c r="C136" s="104" t="s">
        <v>58</v>
      </c>
      <c r="D136" s="104" t="s">
        <v>393</v>
      </c>
      <c r="E136" s="104" t="s">
        <v>394</v>
      </c>
      <c r="F136" s="104" t="s">
        <v>1120</v>
      </c>
      <c r="G136" s="95"/>
      <c r="H136" s="106">
        <f>ROWS($B$3:B136)</f>
        <v>134</v>
      </c>
      <c r="I136" s="95" t="str">
        <f t="shared" si="7"/>
        <v/>
      </c>
      <c r="J136" s="95" t="str">
        <f t="shared" si="8"/>
        <v/>
      </c>
      <c r="M136" s="96" t="str" cm="1">
        <f t="array" ref="M136">IFERROR(INDEX($B$3:$B$496,J136,1),"")</f>
        <v/>
      </c>
      <c r="N136" s="96"/>
    </row>
    <row r="137" spans="1:14" x14ac:dyDescent="0.2">
      <c r="A137"/>
      <c r="B137" s="103" t="str">
        <f t="shared" si="6"/>
        <v>DEREPPER ALAIN</v>
      </c>
      <c r="C137" s="104" t="s">
        <v>797</v>
      </c>
      <c r="D137" s="104" t="s">
        <v>362</v>
      </c>
      <c r="E137" s="104" t="s">
        <v>798</v>
      </c>
      <c r="F137" s="104" t="s">
        <v>768</v>
      </c>
      <c r="G137" s="95"/>
      <c r="H137" s="106">
        <f>ROWS($B$3:B137)</f>
        <v>135</v>
      </c>
      <c r="I137" s="95" t="str">
        <f t="shared" si="7"/>
        <v/>
      </c>
      <c r="J137" s="95" t="str">
        <f t="shared" si="8"/>
        <v/>
      </c>
      <c r="M137" s="96" t="str" cm="1">
        <f t="array" ref="M137">IFERROR(INDEX($B$3:$B$496,J137,1),"")</f>
        <v/>
      </c>
      <c r="N137" s="96"/>
    </row>
    <row r="138" spans="1:14" x14ac:dyDescent="0.2">
      <c r="A138"/>
      <c r="B138" s="103" t="str">
        <f t="shared" si="6"/>
        <v>DERIS VINCENT</v>
      </c>
      <c r="C138" s="104" t="s">
        <v>275</v>
      </c>
      <c r="D138" s="104" t="s">
        <v>387</v>
      </c>
      <c r="E138" s="104" t="s">
        <v>276</v>
      </c>
      <c r="F138" s="104" t="s">
        <v>532</v>
      </c>
      <c r="G138" s="95"/>
      <c r="H138" s="106">
        <f>ROWS($B$3:B138)</f>
        <v>136</v>
      </c>
      <c r="I138" s="95" t="str">
        <f t="shared" si="7"/>
        <v/>
      </c>
      <c r="J138" s="95" t="str">
        <f t="shared" si="8"/>
        <v/>
      </c>
      <c r="M138" s="96" t="str" cm="1">
        <f t="array" ref="M138">IFERROR(INDEX($B$3:$B$496,J138,1),"")</f>
        <v/>
      </c>
      <c r="N138" s="96"/>
    </row>
    <row r="139" spans="1:14" x14ac:dyDescent="0.2">
      <c r="A139"/>
      <c r="B139" s="103" t="str">
        <f t="shared" si="6"/>
        <v>DERLIQUE JEAN CHARLES</v>
      </c>
      <c r="C139" s="104" t="s">
        <v>169</v>
      </c>
      <c r="D139" s="104" t="s">
        <v>396</v>
      </c>
      <c r="E139" s="104" t="s">
        <v>269</v>
      </c>
      <c r="F139" s="104" t="s">
        <v>835</v>
      </c>
      <c r="G139" s="95"/>
      <c r="H139" s="106">
        <f>ROWS($B$3:B139)</f>
        <v>137</v>
      </c>
      <c r="I139" s="95" t="str">
        <f t="shared" si="7"/>
        <v/>
      </c>
      <c r="J139" s="95" t="str">
        <f t="shared" si="8"/>
        <v/>
      </c>
      <c r="M139" s="96" t="str" cm="1">
        <f t="array" ref="M139">IFERROR(INDEX($B$3:$B$496,J139,1),"")</f>
        <v/>
      </c>
      <c r="N139" s="96"/>
    </row>
    <row r="140" spans="1:14" x14ac:dyDescent="0.2">
      <c r="A140"/>
      <c r="B140" s="101" t="str">
        <f t="shared" si="6"/>
        <v>DERYCKE THIERRY</v>
      </c>
      <c r="C140" s="102" t="s">
        <v>673</v>
      </c>
      <c r="D140" s="102" t="s">
        <v>674</v>
      </c>
      <c r="E140" s="102" t="s">
        <v>675</v>
      </c>
      <c r="F140" s="102" t="s">
        <v>835</v>
      </c>
      <c r="G140" s="95"/>
      <c r="H140" s="106">
        <f>ROWS($B$3:B140)</f>
        <v>138</v>
      </c>
      <c r="I140" s="95" t="str">
        <f t="shared" si="7"/>
        <v/>
      </c>
      <c r="J140" s="95" t="str">
        <f t="shared" si="8"/>
        <v/>
      </c>
      <c r="M140" s="96" t="str" cm="1">
        <f t="array" ref="M140">IFERROR(INDEX($B$3:$B$496,J140,1),"")</f>
        <v/>
      </c>
      <c r="N140" s="96"/>
    </row>
    <row r="141" spans="1:14" x14ac:dyDescent="0.2">
      <c r="A141"/>
      <c r="B141" s="103" t="str">
        <f t="shared" si="6"/>
        <v>DESAILLY BERNARD</v>
      </c>
      <c r="C141" s="104" t="s">
        <v>307</v>
      </c>
      <c r="D141" s="104" t="s">
        <v>337</v>
      </c>
      <c r="E141" s="104" t="s">
        <v>308</v>
      </c>
      <c r="F141" s="104" t="s">
        <v>87</v>
      </c>
      <c r="G141" s="95"/>
      <c r="H141" s="106">
        <f>ROWS($B$3:B141)</f>
        <v>139</v>
      </c>
      <c r="I141" s="95" t="str">
        <f t="shared" si="7"/>
        <v/>
      </c>
      <c r="J141" s="95" t="str">
        <f t="shared" si="8"/>
        <v/>
      </c>
      <c r="M141" s="96" t="str" cm="1">
        <f t="array" ref="M141">IFERROR(INDEX($B$3:$B$496,J141,1),"")</f>
        <v/>
      </c>
      <c r="N141" s="96"/>
    </row>
    <row r="142" spans="1:14" x14ac:dyDescent="0.2">
      <c r="A142"/>
      <c r="B142" s="103" t="str">
        <f t="shared" si="6"/>
        <v>DESBLEUMORTIERS ANDRE</v>
      </c>
      <c r="C142" s="104" t="s">
        <v>277</v>
      </c>
      <c r="D142" s="104" t="s">
        <v>369</v>
      </c>
      <c r="E142" s="104" t="s">
        <v>278</v>
      </c>
      <c r="F142" s="104" t="s">
        <v>88</v>
      </c>
      <c r="G142" s="95"/>
      <c r="H142" s="106">
        <f>ROWS($B$3:B142)</f>
        <v>140</v>
      </c>
      <c r="I142" s="95" t="str">
        <f t="shared" si="7"/>
        <v/>
      </c>
      <c r="J142" s="95" t="str">
        <f t="shared" si="8"/>
        <v/>
      </c>
      <c r="M142" s="96" t="str" cm="1">
        <f t="array" ref="M142">IFERROR(INDEX($B$3:$B$496,J142,1),"")</f>
        <v/>
      </c>
      <c r="N142" s="96"/>
    </row>
    <row r="143" spans="1:14" x14ac:dyDescent="0.2">
      <c r="A143"/>
      <c r="B143" s="101" t="str">
        <f t="shared" si="6"/>
        <v>DESBLEUMORTIERS SYLVIE</v>
      </c>
      <c r="C143" s="102" t="s">
        <v>277</v>
      </c>
      <c r="D143" s="102" t="s">
        <v>921</v>
      </c>
      <c r="E143" s="102" t="s">
        <v>922</v>
      </c>
      <c r="F143" s="102" t="s">
        <v>88</v>
      </c>
      <c r="G143" s="95"/>
      <c r="H143" s="106">
        <f>ROWS($B$3:B143)</f>
        <v>141</v>
      </c>
      <c r="I143" s="95" t="str">
        <f t="shared" si="7"/>
        <v/>
      </c>
      <c r="J143" s="95" t="str">
        <f t="shared" si="8"/>
        <v/>
      </c>
      <c r="M143" s="96" t="str" cm="1">
        <f t="array" ref="M143">IFERROR(INDEX($B$3:$B$496,J143,1),"")</f>
        <v/>
      </c>
      <c r="N143" s="96"/>
    </row>
    <row r="144" spans="1:14" x14ac:dyDescent="0.2">
      <c r="A144"/>
      <c r="B144" s="103" t="str">
        <f t="shared" si="6"/>
        <v>DESCAMPS QUENTIN</v>
      </c>
      <c r="C144" s="104" t="s">
        <v>676</v>
      </c>
      <c r="D144" s="104" t="s">
        <v>608</v>
      </c>
      <c r="E144" s="104" t="s">
        <v>677</v>
      </c>
      <c r="F144" s="104" t="s">
        <v>1056</v>
      </c>
      <c r="G144" s="95"/>
      <c r="H144" s="106">
        <f>ROWS($B$3:B144)</f>
        <v>142</v>
      </c>
      <c r="I144" s="95" t="str">
        <f t="shared" si="7"/>
        <v/>
      </c>
      <c r="J144" s="95" t="str">
        <f t="shared" si="8"/>
        <v/>
      </c>
      <c r="M144" s="96" t="str" cm="1">
        <f t="array" ref="M144">IFERROR(INDEX($B$3:$B$496,J144,1),"")</f>
        <v/>
      </c>
      <c r="N144" s="96"/>
    </row>
    <row r="145" spans="1:14" x14ac:dyDescent="0.2">
      <c r="A145"/>
      <c r="B145" s="103" t="str">
        <f t="shared" si="6"/>
        <v>DESCHACHT MAXIME</v>
      </c>
      <c r="C145" s="104" t="s">
        <v>678</v>
      </c>
      <c r="D145" s="104" t="s">
        <v>442</v>
      </c>
      <c r="E145" s="104" t="s">
        <v>679</v>
      </c>
      <c r="F145" s="104" t="s">
        <v>835</v>
      </c>
      <c r="G145" s="95"/>
      <c r="H145" s="106">
        <f>ROWS($B$3:B145)</f>
        <v>143</v>
      </c>
      <c r="I145" s="95" t="str">
        <f t="shared" si="7"/>
        <v/>
      </c>
      <c r="J145" s="95" t="str">
        <f t="shared" si="8"/>
        <v/>
      </c>
      <c r="M145" s="96" t="str" cm="1">
        <f t="array" ref="M145">IFERROR(INDEX($B$3:$B$496,J145,1),"")</f>
        <v/>
      </c>
      <c r="N145" s="96"/>
    </row>
    <row r="146" spans="1:14" x14ac:dyDescent="0.2">
      <c r="A146"/>
      <c r="B146" s="101" t="str">
        <f t="shared" si="6"/>
        <v>DESCHARLES DENIS</v>
      </c>
      <c r="C146" s="102" t="s">
        <v>157</v>
      </c>
      <c r="D146" s="102" t="s">
        <v>389</v>
      </c>
      <c r="E146" s="102" t="s">
        <v>259</v>
      </c>
      <c r="F146" s="102" t="s">
        <v>1105</v>
      </c>
      <c r="G146" s="95"/>
      <c r="H146" s="106">
        <f>ROWS($B$3:B146)</f>
        <v>144</v>
      </c>
      <c r="I146" s="95" t="str">
        <f t="shared" si="7"/>
        <v/>
      </c>
      <c r="J146" s="95" t="str">
        <f t="shared" si="8"/>
        <v/>
      </c>
      <c r="M146" s="96" t="str" cm="1">
        <f t="array" ref="M146">IFERROR(INDEX($B$3:$B$496,J146,1),"")</f>
        <v/>
      </c>
      <c r="N146" s="96"/>
    </row>
    <row r="147" spans="1:14" x14ac:dyDescent="0.2">
      <c r="A147"/>
      <c r="B147" s="103" t="str">
        <f t="shared" si="6"/>
        <v>DESREUMAUX REGIS</v>
      </c>
      <c r="C147" s="104" t="s">
        <v>581</v>
      </c>
      <c r="D147" s="104" t="s">
        <v>451</v>
      </c>
      <c r="E147" s="104" t="s">
        <v>582</v>
      </c>
      <c r="F147" s="104" t="s">
        <v>87</v>
      </c>
      <c r="G147" s="95"/>
      <c r="H147" s="106">
        <f>ROWS($B$3:B147)</f>
        <v>145</v>
      </c>
      <c r="I147" s="95" t="str">
        <f t="shared" si="7"/>
        <v/>
      </c>
      <c r="J147" s="95" t="str">
        <f t="shared" si="8"/>
        <v/>
      </c>
      <c r="M147" s="96" t="str" cm="1">
        <f t="array" ref="M147">IFERROR(INDEX($B$3:$B$496,J147,1),"")</f>
        <v/>
      </c>
      <c r="N147" s="96"/>
    </row>
    <row r="148" spans="1:14" x14ac:dyDescent="0.2">
      <c r="A148"/>
      <c r="B148" s="101" t="str">
        <f t="shared" si="6"/>
        <v>DESSAINT ALAIN</v>
      </c>
      <c r="C148" s="102" t="s">
        <v>37</v>
      </c>
      <c r="D148" s="102" t="s">
        <v>362</v>
      </c>
      <c r="E148" s="102" t="s">
        <v>180</v>
      </c>
      <c r="F148" s="102" t="s">
        <v>88</v>
      </c>
      <c r="G148" s="95"/>
      <c r="H148" s="106">
        <f>ROWS($B$3:B148)</f>
        <v>146</v>
      </c>
      <c r="I148" s="95" t="str">
        <f t="shared" si="7"/>
        <v/>
      </c>
      <c r="J148" s="95" t="str">
        <f t="shared" si="8"/>
        <v/>
      </c>
      <c r="M148" s="96" t="str" cm="1">
        <f t="array" ref="M148">IFERROR(INDEX($B$3:$B$496,J148,1),"")</f>
        <v/>
      </c>
      <c r="N148" s="96"/>
    </row>
    <row r="149" spans="1:14" x14ac:dyDescent="0.2">
      <c r="A149"/>
      <c r="B149" s="101" t="str">
        <f t="shared" si="6"/>
        <v>DEVEY JEAN PIERRE</v>
      </c>
      <c r="C149" s="102" t="s">
        <v>968</v>
      </c>
      <c r="D149" s="102" t="s">
        <v>352</v>
      </c>
      <c r="E149" s="102" t="s">
        <v>969</v>
      </c>
      <c r="F149" s="102" t="s">
        <v>947</v>
      </c>
      <c r="G149" s="95"/>
      <c r="H149" s="106">
        <f>ROWS($B$3:B149)</f>
        <v>147</v>
      </c>
      <c r="I149" s="95" t="str">
        <f t="shared" si="7"/>
        <v/>
      </c>
      <c r="J149" s="95" t="str">
        <f t="shared" si="8"/>
        <v/>
      </c>
      <c r="M149" s="96" t="str" cm="1">
        <f t="array" ref="M149">IFERROR(INDEX($B$3:$B$496,J149,1),"")</f>
        <v/>
      </c>
      <c r="N149" s="96"/>
    </row>
    <row r="150" spans="1:14" x14ac:dyDescent="0.2">
      <c r="A150"/>
      <c r="B150" s="101" t="str">
        <f t="shared" si="6"/>
        <v>DHAINAUT ALLAN</v>
      </c>
      <c r="C150" s="102" t="s">
        <v>869</v>
      </c>
      <c r="D150" s="102" t="s">
        <v>870</v>
      </c>
      <c r="E150" s="102" t="s">
        <v>871</v>
      </c>
      <c r="F150" s="102" t="s">
        <v>835</v>
      </c>
      <c r="G150" s="95"/>
      <c r="H150" s="106">
        <f>ROWS($B$3:B150)</f>
        <v>148</v>
      </c>
      <c r="I150" s="95" t="str">
        <f t="shared" si="7"/>
        <v/>
      </c>
      <c r="J150" s="95" t="str">
        <f t="shared" si="8"/>
        <v/>
      </c>
      <c r="M150" s="96" t="str" cm="1">
        <f t="array" ref="M150">IFERROR(INDEX($B$3:$B$496,J150,1),"")</f>
        <v/>
      </c>
      <c r="N150" s="96"/>
    </row>
    <row r="151" spans="1:14" x14ac:dyDescent="0.2">
      <c r="A151"/>
      <c r="B151" s="103" t="str">
        <f t="shared" si="6"/>
        <v>DI LIBERTO ROSALIA</v>
      </c>
      <c r="C151" s="104" t="s">
        <v>397</v>
      </c>
      <c r="D151" s="104" t="s">
        <v>398</v>
      </c>
      <c r="E151" s="104" t="s">
        <v>399</v>
      </c>
      <c r="F151" s="104" t="s">
        <v>835</v>
      </c>
      <c r="G151" s="95"/>
      <c r="H151" s="106">
        <f>ROWS($B$3:B151)</f>
        <v>149</v>
      </c>
      <c r="I151" s="95" t="str">
        <f t="shared" si="7"/>
        <v/>
      </c>
      <c r="J151" s="95" t="str">
        <f t="shared" si="8"/>
        <v/>
      </c>
      <c r="M151" s="96" t="str" cm="1">
        <f t="array" ref="M151">IFERROR(INDEX($B$3:$B$496,J151,1),"")</f>
        <v/>
      </c>
      <c r="N151" s="96"/>
    </row>
    <row r="152" spans="1:14" x14ac:dyDescent="0.2">
      <c r="A152"/>
      <c r="B152" s="103" t="str">
        <f t="shared" si="6"/>
        <v>DIEVART GREGORY</v>
      </c>
      <c r="C152" s="104" t="s">
        <v>680</v>
      </c>
      <c r="D152" s="104" t="s">
        <v>681</v>
      </c>
      <c r="E152" s="104" t="s">
        <v>682</v>
      </c>
      <c r="F152" s="104" t="s">
        <v>1056</v>
      </c>
      <c r="G152" s="95"/>
      <c r="H152" s="106">
        <f>ROWS($B$3:B152)</f>
        <v>150</v>
      </c>
      <c r="I152" s="95" t="str">
        <f t="shared" si="7"/>
        <v/>
      </c>
      <c r="J152" s="95" t="str">
        <f t="shared" si="8"/>
        <v/>
      </c>
      <c r="M152" s="96" t="str" cm="1">
        <f t="array" ref="M152">IFERROR(INDEX($B$3:$B$496,J152,1),"")</f>
        <v/>
      </c>
      <c r="N152" s="96"/>
    </row>
    <row r="153" spans="1:14" x14ac:dyDescent="0.2">
      <c r="A153"/>
      <c r="B153" s="103" t="str">
        <f t="shared" si="6"/>
        <v>DILLY PASCAL</v>
      </c>
      <c r="C153" s="104" t="s">
        <v>683</v>
      </c>
      <c r="D153" s="104" t="s">
        <v>332</v>
      </c>
      <c r="E153" s="104" t="s">
        <v>684</v>
      </c>
      <c r="F153" s="104" t="s">
        <v>1056</v>
      </c>
      <c r="G153" s="95"/>
      <c r="H153" s="106">
        <f>ROWS($B$3:B153)</f>
        <v>151</v>
      </c>
      <c r="I153" s="95" t="str">
        <f t="shared" si="7"/>
        <v/>
      </c>
      <c r="J153" s="95" t="str">
        <f t="shared" si="8"/>
        <v/>
      </c>
      <c r="M153" s="96" t="str" cm="1">
        <f t="array" ref="M153">IFERROR(INDEX($B$3:$B$496,J153,1),"")</f>
        <v/>
      </c>
      <c r="N153" s="96"/>
    </row>
    <row r="154" spans="1:14" x14ac:dyDescent="0.2">
      <c r="A154"/>
      <c r="B154" s="101" t="str">
        <f t="shared" si="6"/>
        <v>DUBART MICKAEL</v>
      </c>
      <c r="C154" s="102" t="s">
        <v>860</v>
      </c>
      <c r="D154" s="102" t="s">
        <v>805</v>
      </c>
      <c r="E154" s="102" t="s">
        <v>861</v>
      </c>
      <c r="F154" s="102" t="s">
        <v>835</v>
      </c>
      <c r="G154" s="95"/>
      <c r="H154" s="106">
        <f>ROWS($B$3:B154)</f>
        <v>152</v>
      </c>
      <c r="I154" s="95" t="str">
        <f t="shared" si="7"/>
        <v/>
      </c>
      <c r="J154" s="95" t="str">
        <f t="shared" si="8"/>
        <v/>
      </c>
      <c r="M154" s="96" t="str" cm="1">
        <f t="array" ref="M154">IFERROR(INDEX($B$3:$B$496,J154,1),"")</f>
        <v/>
      </c>
      <c r="N154" s="96"/>
    </row>
    <row r="155" spans="1:14" x14ac:dyDescent="0.2">
      <c r="A155"/>
      <c r="B155" s="101" t="str">
        <f t="shared" si="6"/>
        <v>DUBOIS JEAN MARC</v>
      </c>
      <c r="C155" s="102" t="s">
        <v>41</v>
      </c>
      <c r="D155" s="102" t="s">
        <v>339</v>
      </c>
      <c r="E155" s="102" t="s">
        <v>400</v>
      </c>
      <c r="F155" s="102" t="s">
        <v>1142</v>
      </c>
      <c r="G155" s="95"/>
      <c r="H155" s="106">
        <f>ROWS($B$3:B155)</f>
        <v>153</v>
      </c>
      <c r="I155" s="95" t="str">
        <f t="shared" si="7"/>
        <v/>
      </c>
      <c r="J155" s="95" t="str">
        <f t="shared" si="8"/>
        <v/>
      </c>
      <c r="M155" s="96" t="str" cm="1">
        <f t="array" ref="M155">IFERROR(INDEX($B$3:$B$496,J155,1),"")</f>
        <v/>
      </c>
      <c r="N155" s="96"/>
    </row>
    <row r="156" spans="1:14" x14ac:dyDescent="0.2">
      <c r="A156"/>
      <c r="B156" s="103" t="str">
        <f t="shared" si="6"/>
        <v>DUBOIS JEAN LOUIS</v>
      </c>
      <c r="C156" s="104" t="s">
        <v>41</v>
      </c>
      <c r="D156" s="104" t="s">
        <v>347</v>
      </c>
      <c r="E156" s="104" t="s">
        <v>617</v>
      </c>
      <c r="F156" s="104" t="s">
        <v>1142</v>
      </c>
      <c r="G156" s="95"/>
      <c r="H156" s="106">
        <f>ROWS($B$3:B156)</f>
        <v>154</v>
      </c>
      <c r="I156" s="95" t="str">
        <f t="shared" si="7"/>
        <v/>
      </c>
      <c r="J156" s="95" t="str">
        <f t="shared" si="8"/>
        <v/>
      </c>
      <c r="M156" s="96" t="str" cm="1">
        <f t="array" ref="M156">IFERROR(INDEX($B$3:$B$496,J156,1),"")</f>
        <v/>
      </c>
      <c r="N156" s="96"/>
    </row>
    <row r="157" spans="1:14" x14ac:dyDescent="0.2">
      <c r="A157"/>
      <c r="B157" s="101" t="str">
        <f t="shared" si="6"/>
        <v>DUBOIS EMMA</v>
      </c>
      <c r="C157" s="102" t="s">
        <v>41</v>
      </c>
      <c r="D157" s="102" t="s">
        <v>1143</v>
      </c>
      <c r="E157" s="102" t="s">
        <v>1144</v>
      </c>
      <c r="F157" s="102" t="s">
        <v>1142</v>
      </c>
      <c r="G157" s="95"/>
      <c r="H157" s="106">
        <f>ROWS($B$3:B157)</f>
        <v>155</v>
      </c>
      <c r="I157" s="95" t="str">
        <f t="shared" si="7"/>
        <v/>
      </c>
      <c r="J157" s="95" t="str">
        <f t="shared" si="8"/>
        <v/>
      </c>
      <c r="M157" s="96" t="str" cm="1">
        <f t="array" ref="M157">IFERROR(INDEX($B$3:$B$496,J157,1),"")</f>
        <v/>
      </c>
      <c r="N157" s="96"/>
    </row>
    <row r="158" spans="1:14" x14ac:dyDescent="0.2">
      <c r="A158"/>
      <c r="B158" s="103" t="str">
        <f t="shared" si="6"/>
        <v>DUBOIS MARIE LAURE</v>
      </c>
      <c r="C158" s="104" t="s">
        <v>41</v>
      </c>
      <c r="D158" s="104" t="s">
        <v>1145</v>
      </c>
      <c r="E158" s="104" t="s">
        <v>1146</v>
      </c>
      <c r="F158" s="104" t="s">
        <v>1142</v>
      </c>
      <c r="G158" s="95"/>
      <c r="H158" s="106">
        <f>ROWS($B$3:B158)</f>
        <v>156</v>
      </c>
      <c r="I158" s="95" t="str">
        <f t="shared" si="7"/>
        <v/>
      </c>
      <c r="J158" s="95" t="str">
        <f t="shared" si="8"/>
        <v/>
      </c>
      <c r="M158" s="96" t="str" cm="1">
        <f t="array" ref="M158">IFERROR(INDEX($B$3:$B$496,J158,1),"")</f>
        <v/>
      </c>
      <c r="N158" s="96"/>
    </row>
    <row r="159" spans="1:14" x14ac:dyDescent="0.2">
      <c r="A159"/>
      <c r="B159" s="101" t="str">
        <f t="shared" si="6"/>
        <v>DUBURQUE JOEL</v>
      </c>
      <c r="C159" s="102" t="s">
        <v>168</v>
      </c>
      <c r="D159" s="102" t="s">
        <v>367</v>
      </c>
      <c r="E159" s="102" t="s">
        <v>268</v>
      </c>
      <c r="F159" s="102" t="s">
        <v>87</v>
      </c>
      <c r="G159" s="95"/>
      <c r="H159" s="106">
        <f>ROWS($B$3:B159)</f>
        <v>157</v>
      </c>
      <c r="I159" s="95" t="str">
        <f t="shared" si="7"/>
        <v/>
      </c>
      <c r="J159" s="95" t="str">
        <f t="shared" si="8"/>
        <v/>
      </c>
      <c r="M159" s="96" t="str" cm="1">
        <f t="array" ref="M159">IFERROR(INDEX($B$3:$B$496,J159,1),"")</f>
        <v/>
      </c>
      <c r="N159" s="96"/>
    </row>
    <row r="160" spans="1:14" x14ac:dyDescent="0.2">
      <c r="A160"/>
      <c r="B160" s="103" t="str">
        <f t="shared" si="6"/>
        <v>DUBUS JASON</v>
      </c>
      <c r="C160" s="104" t="s">
        <v>1073</v>
      </c>
      <c r="D160" s="104" t="s">
        <v>1074</v>
      </c>
      <c r="E160" s="104" t="s">
        <v>1075</v>
      </c>
      <c r="F160" s="104" t="s">
        <v>1056</v>
      </c>
      <c r="G160" s="95"/>
      <c r="H160" s="106">
        <f>ROWS($B$3:B160)</f>
        <v>158</v>
      </c>
      <c r="I160" s="95" t="str">
        <f t="shared" si="7"/>
        <v/>
      </c>
      <c r="J160" s="95" t="str">
        <f t="shared" si="8"/>
        <v/>
      </c>
      <c r="M160" s="96" t="str" cm="1">
        <f t="array" ref="M160">IFERROR(INDEX($B$3:$B$496,J160,1),"")</f>
        <v/>
      </c>
      <c r="N160" s="96"/>
    </row>
    <row r="161" spans="1:14" x14ac:dyDescent="0.2">
      <c r="A161"/>
      <c r="B161" s="101" t="str">
        <f t="shared" si="6"/>
        <v>DUCAMP JOCELYNE</v>
      </c>
      <c r="C161" s="102" t="s">
        <v>1089</v>
      </c>
      <c r="D161" s="102" t="s">
        <v>1090</v>
      </c>
      <c r="E161" s="102" t="s">
        <v>1091</v>
      </c>
      <c r="F161" s="102" t="s">
        <v>1056</v>
      </c>
      <c r="G161" s="95"/>
      <c r="H161" s="106">
        <f>ROWS($B$3:B161)</f>
        <v>159</v>
      </c>
      <c r="I161" s="95" t="str">
        <f t="shared" si="7"/>
        <v/>
      </c>
      <c r="J161" s="95" t="str">
        <f t="shared" si="8"/>
        <v/>
      </c>
      <c r="M161" s="96" t="str" cm="1">
        <f t="array" ref="M161">IFERROR(INDEX($B$3:$B$496,J161,1),"")</f>
        <v/>
      </c>
      <c r="N161" s="96"/>
    </row>
    <row r="162" spans="1:14" x14ac:dyDescent="0.2">
      <c r="A162"/>
      <c r="B162" s="101" t="str">
        <f t="shared" si="6"/>
        <v>DUCATEZ DAVID</v>
      </c>
      <c r="C162" s="102" t="s">
        <v>1079</v>
      </c>
      <c r="D162" s="102" t="s">
        <v>336</v>
      </c>
      <c r="E162" s="102" t="s">
        <v>1080</v>
      </c>
      <c r="F162" s="102" t="s">
        <v>1056</v>
      </c>
      <c r="G162" s="95"/>
      <c r="H162" s="106">
        <f>ROWS($B$3:B162)</f>
        <v>160</v>
      </c>
      <c r="I162" s="95" t="str">
        <f t="shared" si="7"/>
        <v/>
      </c>
      <c r="J162" s="95" t="str">
        <f t="shared" si="8"/>
        <v/>
      </c>
      <c r="M162" s="96" t="str" cm="1">
        <f t="array" ref="M162">IFERROR(INDEX($B$3:$B$496,J162,1),"")</f>
        <v/>
      </c>
      <c r="N162" s="96"/>
    </row>
    <row r="163" spans="1:14" x14ac:dyDescent="0.2">
      <c r="A163"/>
      <c r="B163" s="101" t="str">
        <f t="shared" si="6"/>
        <v>DUFAY YANNICK</v>
      </c>
      <c r="C163" s="102" t="s">
        <v>618</v>
      </c>
      <c r="D163" s="102" t="s">
        <v>440</v>
      </c>
      <c r="E163" s="102" t="s">
        <v>619</v>
      </c>
      <c r="F163" s="102" t="s">
        <v>1142</v>
      </c>
      <c r="G163" s="95"/>
      <c r="H163" s="106">
        <f>ROWS($B$3:B163)</f>
        <v>161</v>
      </c>
      <c r="I163" s="95" t="str">
        <f t="shared" si="7"/>
        <v/>
      </c>
      <c r="J163" s="95" t="str">
        <f t="shared" si="8"/>
        <v/>
      </c>
      <c r="M163" s="96" t="str" cm="1">
        <f t="array" ref="M163">IFERROR(INDEX($B$3:$B$496,J163,1),"")</f>
        <v/>
      </c>
      <c r="N163" s="96"/>
    </row>
    <row r="164" spans="1:14" x14ac:dyDescent="0.2">
      <c r="A164"/>
      <c r="B164" s="103" t="str">
        <f t="shared" si="6"/>
        <v>DUFLOS GEORGES</v>
      </c>
      <c r="C164" s="104" t="s">
        <v>46</v>
      </c>
      <c r="D164" s="104" t="s">
        <v>401</v>
      </c>
      <c r="E164" s="104" t="s">
        <v>228</v>
      </c>
      <c r="F164" s="104" t="s">
        <v>1105</v>
      </c>
      <c r="G164" s="95"/>
      <c r="H164" s="106">
        <f>ROWS($B$3:B164)</f>
        <v>162</v>
      </c>
      <c r="I164" s="95" t="str">
        <f t="shared" si="7"/>
        <v/>
      </c>
      <c r="J164" s="95" t="str">
        <f t="shared" si="8"/>
        <v/>
      </c>
      <c r="M164" s="96" t="str" cm="1">
        <f t="array" ref="M164">IFERROR(INDEX($B$3:$B$496,J164,1),"")</f>
        <v/>
      </c>
      <c r="N164" s="96"/>
    </row>
    <row r="165" spans="1:14" x14ac:dyDescent="0.2">
      <c r="A165"/>
      <c r="B165" s="103" t="str">
        <f t="shared" si="6"/>
        <v>DUFRENNE GREGORY</v>
      </c>
      <c r="C165" s="104" t="s">
        <v>685</v>
      </c>
      <c r="D165" s="104" t="s">
        <v>681</v>
      </c>
      <c r="E165" s="104" t="s">
        <v>686</v>
      </c>
      <c r="F165" s="104" t="s">
        <v>1105</v>
      </c>
      <c r="G165" s="95"/>
      <c r="H165" s="106">
        <f>ROWS($B$3:B165)</f>
        <v>163</v>
      </c>
      <c r="I165" s="95" t="str">
        <f t="shared" si="7"/>
        <v/>
      </c>
      <c r="J165" s="95" t="str">
        <f t="shared" si="8"/>
        <v/>
      </c>
      <c r="M165" s="96" t="str" cm="1">
        <f t="array" ref="M165">IFERROR(INDEX($B$3:$B$496,J165,1),"")</f>
        <v/>
      </c>
      <c r="N165" s="96"/>
    </row>
    <row r="166" spans="1:14" x14ac:dyDescent="0.2">
      <c r="A166"/>
      <c r="B166" s="103" t="str">
        <f t="shared" si="6"/>
        <v>DUHAMEL LUC</v>
      </c>
      <c r="C166" s="104" t="s">
        <v>29</v>
      </c>
      <c r="D166" s="104" t="s">
        <v>402</v>
      </c>
      <c r="E166" s="104" t="s">
        <v>174</v>
      </c>
      <c r="F166" s="104" t="s">
        <v>87</v>
      </c>
      <c r="G166" s="95"/>
      <c r="H166" s="106">
        <f>ROWS($B$3:B166)</f>
        <v>164</v>
      </c>
      <c r="I166" s="95" t="str">
        <f t="shared" si="7"/>
        <v/>
      </c>
      <c r="J166" s="95" t="str">
        <f t="shared" si="8"/>
        <v/>
      </c>
      <c r="M166" s="96" t="str" cm="1">
        <f t="array" ref="M166">IFERROR(INDEX($B$3:$B$496,J166,1),"")</f>
        <v/>
      </c>
      <c r="N166" s="96"/>
    </row>
    <row r="167" spans="1:14" x14ac:dyDescent="0.2">
      <c r="A167"/>
      <c r="B167" s="101" t="str">
        <f t="shared" si="6"/>
        <v>DUHAMEL JEAN LOUIS</v>
      </c>
      <c r="C167" s="102" t="s">
        <v>29</v>
      </c>
      <c r="D167" s="102" t="s">
        <v>347</v>
      </c>
      <c r="E167" s="102" t="s">
        <v>234</v>
      </c>
      <c r="F167" s="102" t="s">
        <v>1119</v>
      </c>
      <c r="G167" s="95"/>
      <c r="H167" s="106">
        <f>ROWS($B$3:B167)</f>
        <v>165</v>
      </c>
      <c r="I167" s="95" t="str">
        <f t="shared" si="7"/>
        <v/>
      </c>
      <c r="J167" s="95" t="str">
        <f t="shared" si="8"/>
        <v/>
      </c>
      <c r="M167" s="96" t="str" cm="1">
        <f t="array" ref="M167">IFERROR(INDEX($B$3:$B$496,J167,1),"")</f>
        <v/>
      </c>
      <c r="N167" s="96"/>
    </row>
    <row r="168" spans="1:14" x14ac:dyDescent="0.2">
      <c r="A168"/>
      <c r="B168" s="101" t="str">
        <f t="shared" si="6"/>
        <v>DUHEN LIONEL</v>
      </c>
      <c r="C168" s="102" t="s">
        <v>874</v>
      </c>
      <c r="D168" s="102" t="s">
        <v>364</v>
      </c>
      <c r="E168" s="102" t="s">
        <v>875</v>
      </c>
      <c r="F168" s="102" t="s">
        <v>835</v>
      </c>
      <c r="G168" s="95"/>
      <c r="H168" s="106">
        <f>ROWS($B$3:B168)</f>
        <v>166</v>
      </c>
      <c r="I168" s="95" t="str">
        <f t="shared" si="7"/>
        <v/>
      </c>
      <c r="J168" s="95" t="str">
        <f t="shared" si="8"/>
        <v/>
      </c>
      <c r="M168" s="96" t="str" cm="1">
        <f t="array" ref="M168">IFERROR(INDEX($B$3:$B$496,J168,1),"")</f>
        <v/>
      </c>
      <c r="N168" s="96"/>
    </row>
    <row r="169" spans="1:14" x14ac:dyDescent="0.2">
      <c r="A169"/>
      <c r="B169" s="103" t="str">
        <f t="shared" si="6"/>
        <v>DUMORTIER FREDDY</v>
      </c>
      <c r="C169" s="104" t="s">
        <v>403</v>
      </c>
      <c r="D169" s="104" t="s">
        <v>404</v>
      </c>
      <c r="E169" s="104" t="s">
        <v>405</v>
      </c>
      <c r="F169" s="104" t="s">
        <v>1120</v>
      </c>
      <c r="G169" s="95"/>
      <c r="H169" s="106">
        <f>ROWS($B$3:B169)</f>
        <v>167</v>
      </c>
      <c r="I169" s="95" t="str">
        <f t="shared" si="7"/>
        <v/>
      </c>
      <c r="J169" s="95" t="str">
        <f t="shared" si="8"/>
        <v/>
      </c>
      <c r="M169" s="96" t="str" cm="1">
        <f t="array" ref="M169">IFERROR(INDEX($B$3:$B$496,J169,1),"")</f>
        <v/>
      </c>
      <c r="N169" s="96"/>
    </row>
    <row r="170" spans="1:14" x14ac:dyDescent="0.2">
      <c r="A170"/>
      <c r="B170" s="103" t="str">
        <f t="shared" si="6"/>
        <v>DUPONT BERNARD</v>
      </c>
      <c r="C170" s="104" t="s">
        <v>687</v>
      </c>
      <c r="D170" s="104" t="s">
        <v>337</v>
      </c>
      <c r="E170" s="104" t="s">
        <v>688</v>
      </c>
      <c r="F170" s="104" t="s">
        <v>87</v>
      </c>
      <c r="G170" s="95"/>
      <c r="H170" s="106">
        <f>ROWS($B$3:B170)</f>
        <v>168</v>
      </c>
      <c r="I170" s="95" t="str">
        <f t="shared" si="7"/>
        <v/>
      </c>
      <c r="J170" s="95" t="str">
        <f t="shared" si="8"/>
        <v/>
      </c>
      <c r="M170" s="96" t="str" cm="1">
        <f t="array" ref="M170">IFERROR(INDEX($B$3:$B$496,J170,1),"")</f>
        <v/>
      </c>
      <c r="N170" s="96"/>
    </row>
    <row r="171" spans="1:14" x14ac:dyDescent="0.2">
      <c r="A171"/>
      <c r="B171" s="103" t="str">
        <f t="shared" si="6"/>
        <v>DUQUESNOY JEAN CLAUDE</v>
      </c>
      <c r="C171" s="104" t="s">
        <v>32</v>
      </c>
      <c r="D171" s="104" t="s">
        <v>333</v>
      </c>
      <c r="E171" s="104" t="s">
        <v>181</v>
      </c>
      <c r="F171" s="104" t="s">
        <v>88</v>
      </c>
      <c r="G171" s="95"/>
      <c r="H171" s="106">
        <f>ROWS($B$3:B171)</f>
        <v>169</v>
      </c>
      <c r="I171" s="95" t="str">
        <f t="shared" si="7"/>
        <v/>
      </c>
      <c r="J171" s="95" t="str">
        <f t="shared" si="8"/>
        <v/>
      </c>
      <c r="M171" s="96" t="str" cm="1">
        <f t="array" ref="M171">IFERROR(INDEX($B$3:$B$496,J171,1),"")</f>
        <v/>
      </c>
      <c r="N171" s="96"/>
    </row>
    <row r="172" spans="1:14" x14ac:dyDescent="0.2">
      <c r="A172"/>
      <c r="B172" s="103" t="str">
        <f t="shared" si="6"/>
        <v>DUTILLEUL OPHELIE</v>
      </c>
      <c r="C172" s="104" t="s">
        <v>1081</v>
      </c>
      <c r="D172" s="104" t="s">
        <v>1082</v>
      </c>
      <c r="E172" s="104" t="s">
        <v>1083</v>
      </c>
      <c r="F172" s="104" t="s">
        <v>1056</v>
      </c>
      <c r="G172" s="95"/>
      <c r="H172" s="106">
        <f>ROWS($B$3:B172)</f>
        <v>170</v>
      </c>
      <c r="I172" s="95" t="str">
        <f t="shared" si="7"/>
        <v/>
      </c>
      <c r="J172" s="95" t="str">
        <f t="shared" si="8"/>
        <v/>
      </c>
      <c r="M172" s="96" t="str" cm="1">
        <f t="array" ref="M172">IFERROR(INDEX($B$3:$B$496,J172,1),"")</f>
        <v/>
      </c>
      <c r="N172" s="96"/>
    </row>
    <row r="173" spans="1:14" x14ac:dyDescent="0.2">
      <c r="A173"/>
      <c r="B173" s="103" t="str">
        <f t="shared" si="6"/>
        <v>ELLART JEAN CLAUDE</v>
      </c>
      <c r="C173" s="104" t="s">
        <v>143</v>
      </c>
      <c r="D173" s="104" t="s">
        <v>333</v>
      </c>
      <c r="E173" s="104" t="s">
        <v>204</v>
      </c>
      <c r="F173" s="104" t="s">
        <v>88</v>
      </c>
      <c r="G173" s="95"/>
      <c r="H173" s="106">
        <f>ROWS($B$3:B173)</f>
        <v>171</v>
      </c>
      <c r="I173" s="95" t="str">
        <f t="shared" si="7"/>
        <v/>
      </c>
      <c r="J173" s="95" t="str">
        <f t="shared" si="8"/>
        <v/>
      </c>
      <c r="M173" s="96" t="str" cm="1">
        <f t="array" ref="M173">IFERROR(INDEX($B$3:$B$496,J173,1),"")</f>
        <v/>
      </c>
      <c r="N173" s="96"/>
    </row>
    <row r="174" spans="1:14" x14ac:dyDescent="0.2">
      <c r="A174"/>
      <c r="B174" s="103" t="str">
        <f t="shared" si="6"/>
        <v>EVRARD FRANCKY</v>
      </c>
      <c r="C174" s="104" t="s">
        <v>85</v>
      </c>
      <c r="D174" s="104" t="s">
        <v>407</v>
      </c>
      <c r="E174" s="104" t="s">
        <v>242</v>
      </c>
      <c r="F174" s="104" t="s">
        <v>1056</v>
      </c>
      <c r="G174" s="95"/>
      <c r="H174" s="106">
        <f>ROWS($B$3:B174)</f>
        <v>172</v>
      </c>
      <c r="I174" s="95" t="str">
        <f t="shared" si="7"/>
        <v/>
      </c>
      <c r="J174" s="95" t="str">
        <f t="shared" si="8"/>
        <v/>
      </c>
      <c r="M174" s="96" t="str" cm="1">
        <f t="array" ref="M174">IFERROR(INDEX($B$3:$B$496,J174,1),"")</f>
        <v/>
      </c>
      <c r="N174" s="96"/>
    </row>
    <row r="175" spans="1:14" x14ac:dyDescent="0.2">
      <c r="A175"/>
      <c r="B175" s="103" t="str">
        <f t="shared" si="6"/>
        <v>EZZINE AYOUB</v>
      </c>
      <c r="C175" s="104" t="s">
        <v>827</v>
      </c>
      <c r="D175" s="104" t="s">
        <v>828</v>
      </c>
      <c r="E175" s="104" t="s">
        <v>829</v>
      </c>
      <c r="F175" s="104" t="s">
        <v>768</v>
      </c>
      <c r="G175" s="95"/>
      <c r="H175" s="106">
        <f>ROWS($B$3:B175)</f>
        <v>173</v>
      </c>
      <c r="I175" s="95" t="str">
        <f t="shared" si="7"/>
        <v/>
      </c>
      <c r="J175" s="95" t="str">
        <f t="shared" si="8"/>
        <v/>
      </c>
      <c r="M175" s="96" t="str" cm="1">
        <f t="array" ref="M175">IFERROR(INDEX($B$3:$B$496,J175,1),"")</f>
        <v/>
      </c>
      <c r="N175" s="96"/>
    </row>
    <row r="176" spans="1:14" x14ac:dyDescent="0.2">
      <c r="A176"/>
      <c r="B176" s="101" t="str">
        <f t="shared" si="6"/>
        <v>FALSE CLAUDE</v>
      </c>
      <c r="C176" s="102" t="s">
        <v>408</v>
      </c>
      <c r="D176" s="102" t="s">
        <v>380</v>
      </c>
      <c r="E176" s="102" t="s">
        <v>409</v>
      </c>
      <c r="F176" s="102" t="s">
        <v>88</v>
      </c>
      <c r="G176" s="95"/>
      <c r="H176" s="106">
        <f>ROWS($B$3:B176)</f>
        <v>174</v>
      </c>
      <c r="I176" s="95" t="str">
        <f t="shared" si="7"/>
        <v/>
      </c>
      <c r="J176" s="95" t="str">
        <f t="shared" si="8"/>
        <v/>
      </c>
      <c r="M176" s="96" t="str" cm="1">
        <f t="array" ref="M176">IFERROR(INDEX($B$3:$B$496,J176,1),"")</f>
        <v/>
      </c>
      <c r="N176" s="96"/>
    </row>
    <row r="177" spans="1:14" x14ac:dyDescent="0.2">
      <c r="A177"/>
      <c r="B177" s="103" t="str">
        <f t="shared" si="6"/>
        <v>FALSE FRANCK</v>
      </c>
      <c r="C177" s="104" t="s">
        <v>408</v>
      </c>
      <c r="D177" s="104" t="s">
        <v>335</v>
      </c>
      <c r="E177" s="104" t="s">
        <v>410</v>
      </c>
      <c r="F177" s="104" t="s">
        <v>88</v>
      </c>
      <c r="G177" s="95"/>
      <c r="H177" s="106">
        <f>ROWS($B$3:B177)</f>
        <v>175</v>
      </c>
      <c r="I177" s="95" t="str">
        <f t="shared" si="7"/>
        <v/>
      </c>
      <c r="J177" s="95" t="str">
        <f t="shared" si="8"/>
        <v/>
      </c>
      <c r="M177" s="96" t="str" cm="1">
        <f t="array" ref="M177">IFERROR(INDEX($B$3:$B$496,J177,1),"")</f>
        <v/>
      </c>
      <c r="N177" s="96"/>
    </row>
    <row r="178" spans="1:14" x14ac:dyDescent="0.2">
      <c r="A178"/>
      <c r="B178" s="101" t="str">
        <f t="shared" si="6"/>
        <v>FALSE ANAELLE</v>
      </c>
      <c r="C178" s="102" t="s">
        <v>408</v>
      </c>
      <c r="D178" s="102" t="s">
        <v>917</v>
      </c>
      <c r="E178" s="102" t="s">
        <v>918</v>
      </c>
      <c r="F178" s="102" t="s">
        <v>88</v>
      </c>
      <c r="G178" s="95"/>
      <c r="H178" s="106">
        <f>ROWS($B$3:B178)</f>
        <v>176</v>
      </c>
      <c r="I178" s="95" t="str">
        <f t="shared" si="7"/>
        <v/>
      </c>
      <c r="J178" s="95" t="str">
        <f t="shared" si="8"/>
        <v/>
      </c>
      <c r="M178" s="96" t="str" cm="1">
        <f t="array" ref="M178">IFERROR(INDEX($B$3:$B$496,J178,1),"")</f>
        <v/>
      </c>
      <c r="N178" s="96"/>
    </row>
    <row r="179" spans="1:14" x14ac:dyDescent="0.2">
      <c r="A179"/>
      <c r="B179" s="103" t="str">
        <f t="shared" si="6"/>
        <v>FALSE LOUANN</v>
      </c>
      <c r="C179" s="104" t="s">
        <v>408</v>
      </c>
      <c r="D179" s="104" t="s">
        <v>919</v>
      </c>
      <c r="E179" s="104" t="s">
        <v>920</v>
      </c>
      <c r="F179" s="104" t="s">
        <v>88</v>
      </c>
      <c r="G179" s="95"/>
      <c r="H179" s="106">
        <f>ROWS($B$3:B179)</f>
        <v>177</v>
      </c>
      <c r="I179" s="95" t="str">
        <f t="shared" si="7"/>
        <v/>
      </c>
      <c r="J179" s="95" t="str">
        <f t="shared" si="8"/>
        <v/>
      </c>
      <c r="M179" s="96" t="str" cm="1">
        <f t="array" ref="M179">IFERROR(INDEX($B$3:$B$496,J179,1),"")</f>
        <v/>
      </c>
      <c r="N179" s="96"/>
    </row>
    <row r="180" spans="1:14" x14ac:dyDescent="0.2">
      <c r="A180"/>
      <c r="B180" s="101" t="str">
        <f t="shared" si="6"/>
        <v>FAMCHON FREDERIC</v>
      </c>
      <c r="C180" s="102" t="s">
        <v>279</v>
      </c>
      <c r="D180" s="102" t="s">
        <v>378</v>
      </c>
      <c r="E180" s="102" t="s">
        <v>280</v>
      </c>
      <c r="F180" s="102" t="s">
        <v>1105</v>
      </c>
      <c r="G180" s="95"/>
      <c r="H180" s="106">
        <f>ROWS($B$3:B180)</f>
        <v>178</v>
      </c>
      <c r="I180" s="95" t="str">
        <f t="shared" si="7"/>
        <v/>
      </c>
      <c r="J180" s="95" t="str">
        <f t="shared" si="8"/>
        <v/>
      </c>
      <c r="M180" s="96" t="str" cm="1">
        <f t="array" ref="M180">IFERROR(INDEX($B$3:$B$496,J180,1),"")</f>
        <v/>
      </c>
      <c r="N180" s="96"/>
    </row>
    <row r="181" spans="1:14" x14ac:dyDescent="0.2">
      <c r="A181"/>
      <c r="B181" s="103" t="str">
        <f t="shared" si="6"/>
        <v>FAUGLOIRE JOEL</v>
      </c>
      <c r="C181" s="104" t="s">
        <v>895</v>
      </c>
      <c r="D181" s="104" t="s">
        <v>367</v>
      </c>
      <c r="E181" s="104" t="s">
        <v>896</v>
      </c>
      <c r="F181" s="104" t="s">
        <v>835</v>
      </c>
      <c r="G181" s="95"/>
      <c r="H181" s="106">
        <f>ROWS($B$3:B181)</f>
        <v>179</v>
      </c>
      <c r="I181" s="95" t="str">
        <f t="shared" si="7"/>
        <v/>
      </c>
      <c r="J181" s="95" t="str">
        <f t="shared" si="8"/>
        <v/>
      </c>
      <c r="M181" s="96" t="str" cm="1">
        <f t="array" ref="M181">IFERROR(INDEX($B$3:$B$496,J181,1),"")</f>
        <v/>
      </c>
      <c r="N181" s="96"/>
    </row>
    <row r="182" spans="1:14" x14ac:dyDescent="0.2">
      <c r="A182"/>
      <c r="B182" s="103" t="str">
        <f t="shared" si="6"/>
        <v>FAUQUEMBERGUE RENAUD</v>
      </c>
      <c r="C182" s="104" t="s">
        <v>47</v>
      </c>
      <c r="D182" s="104" t="s">
        <v>411</v>
      </c>
      <c r="E182" s="104" t="s">
        <v>241</v>
      </c>
      <c r="F182" s="104" t="s">
        <v>87</v>
      </c>
      <c r="G182" s="95"/>
      <c r="H182" s="106">
        <f>ROWS($B$3:B182)</f>
        <v>180</v>
      </c>
      <c r="I182" s="95" t="str">
        <f t="shared" si="7"/>
        <v/>
      </c>
      <c r="J182" s="95" t="str">
        <f t="shared" si="8"/>
        <v/>
      </c>
      <c r="M182" s="96" t="str" cm="1">
        <f t="array" ref="M182">IFERROR(INDEX($B$3:$B$496,J182,1),"")</f>
        <v/>
      </c>
      <c r="N182" s="96"/>
    </row>
    <row r="183" spans="1:14" x14ac:dyDescent="0.2">
      <c r="A183"/>
      <c r="B183" s="103" t="str">
        <f t="shared" si="6"/>
        <v>FERMAUT JEAN MARIE</v>
      </c>
      <c r="C183" s="104" t="s">
        <v>412</v>
      </c>
      <c r="D183" s="104" t="s">
        <v>351</v>
      </c>
      <c r="E183" s="104" t="s">
        <v>413</v>
      </c>
      <c r="F183" s="104" t="s">
        <v>532</v>
      </c>
      <c r="G183" s="95"/>
      <c r="H183" s="106">
        <f>ROWS($B$3:B183)</f>
        <v>181</v>
      </c>
      <c r="I183" s="95" t="str">
        <f t="shared" si="7"/>
        <v/>
      </c>
      <c r="J183" s="95" t="str">
        <f t="shared" si="8"/>
        <v/>
      </c>
      <c r="M183" s="96" t="str" cm="1">
        <f t="array" ref="M183">IFERROR(INDEX($B$3:$B$496,J183,1),"")</f>
        <v/>
      </c>
      <c r="N183" s="96"/>
    </row>
    <row r="184" spans="1:14" x14ac:dyDescent="0.2">
      <c r="A184"/>
      <c r="B184" s="103" t="str">
        <f t="shared" si="6"/>
        <v>FLAHAUT PATRICE</v>
      </c>
      <c r="C184" s="104" t="s">
        <v>59</v>
      </c>
      <c r="D184" s="104" t="s">
        <v>357</v>
      </c>
      <c r="E184" s="104" t="s">
        <v>236</v>
      </c>
      <c r="F184" s="104" t="s">
        <v>768</v>
      </c>
      <c r="G184" s="95"/>
      <c r="H184" s="106">
        <f>ROWS($B$3:B184)</f>
        <v>182</v>
      </c>
      <c r="I184" s="95" t="str">
        <f t="shared" si="7"/>
        <v/>
      </c>
      <c r="J184" s="95" t="str">
        <f t="shared" si="8"/>
        <v/>
      </c>
      <c r="M184" s="96" t="str" cm="1">
        <f t="array" ref="M184">IFERROR(INDEX($B$3:$B$496,J184,1),"")</f>
        <v/>
      </c>
      <c r="N184" s="96"/>
    </row>
    <row r="185" spans="1:14" x14ac:dyDescent="0.2">
      <c r="A185"/>
      <c r="B185" s="103" t="str">
        <f t="shared" si="6"/>
        <v>FLAHAUT GHISLAIN</v>
      </c>
      <c r="C185" s="104" t="s">
        <v>59</v>
      </c>
      <c r="D185" s="104" t="s">
        <v>414</v>
      </c>
      <c r="E185" s="104" t="s">
        <v>281</v>
      </c>
      <c r="F185" s="104" t="s">
        <v>947</v>
      </c>
      <c r="G185" s="95"/>
      <c r="H185" s="106">
        <f>ROWS($B$3:B185)</f>
        <v>183</v>
      </c>
      <c r="I185" s="95" t="str">
        <f t="shared" si="7"/>
        <v/>
      </c>
      <c r="J185" s="95" t="str">
        <f t="shared" si="8"/>
        <v/>
      </c>
      <c r="M185" s="96" t="str" cm="1">
        <f t="array" ref="M185">IFERROR(INDEX($B$3:$B$496,J185,1),"")</f>
        <v/>
      </c>
      <c r="N185" s="96"/>
    </row>
    <row r="186" spans="1:14" x14ac:dyDescent="0.2">
      <c r="A186"/>
      <c r="B186" s="101" t="str">
        <f t="shared" si="6"/>
        <v>FLANQUART MAYEUF MATHYS</v>
      </c>
      <c r="C186" s="102" t="s">
        <v>1084</v>
      </c>
      <c r="D186" s="102" t="s">
        <v>1085</v>
      </c>
      <c r="E186" s="102" t="s">
        <v>1086</v>
      </c>
      <c r="F186" s="102" t="s">
        <v>1056</v>
      </c>
      <c r="G186" s="95"/>
      <c r="H186" s="106">
        <f>ROWS($B$3:B186)</f>
        <v>184</v>
      </c>
      <c r="I186" s="95" t="str">
        <f t="shared" si="7"/>
        <v/>
      </c>
      <c r="J186" s="95" t="str">
        <f t="shared" si="8"/>
        <v/>
      </c>
      <c r="M186" s="96" t="str" cm="1">
        <f t="array" ref="M186">IFERROR(INDEX($B$3:$B$496,J186,1),"")</f>
        <v/>
      </c>
      <c r="N186" s="96"/>
    </row>
    <row r="187" spans="1:14" x14ac:dyDescent="0.2">
      <c r="A187"/>
      <c r="B187" s="101" t="str">
        <f t="shared" si="6"/>
        <v>FLORENT BERNARD</v>
      </c>
      <c r="C187" s="102" t="s">
        <v>594</v>
      </c>
      <c r="D187" s="102" t="s">
        <v>337</v>
      </c>
      <c r="E187" s="102" t="s">
        <v>595</v>
      </c>
      <c r="F187" s="102" t="s">
        <v>1142</v>
      </c>
      <c r="G187" s="95"/>
      <c r="H187" s="106">
        <f>ROWS($B$3:B187)</f>
        <v>185</v>
      </c>
      <c r="I187" s="95" t="str">
        <f t="shared" si="7"/>
        <v/>
      </c>
      <c r="J187" s="95" t="str">
        <f t="shared" si="8"/>
        <v/>
      </c>
      <c r="M187" s="96" t="str" cm="1">
        <f t="array" ref="M187">IFERROR(INDEX($B$3:$B$496,J187,1),"")</f>
        <v/>
      </c>
      <c r="N187" s="96"/>
    </row>
    <row r="188" spans="1:14" x14ac:dyDescent="0.2">
      <c r="A188"/>
      <c r="B188" s="101" t="str">
        <f t="shared" si="6"/>
        <v>FONTAINE CHRISTIAN</v>
      </c>
      <c r="C188" s="102" t="s">
        <v>31</v>
      </c>
      <c r="D188" s="102" t="s">
        <v>334</v>
      </c>
      <c r="E188" s="102" t="s">
        <v>217</v>
      </c>
      <c r="F188" s="102" t="s">
        <v>532</v>
      </c>
      <c r="G188" s="95"/>
      <c r="H188" s="106">
        <f>ROWS($B$3:B188)</f>
        <v>186</v>
      </c>
      <c r="I188" s="95" t="str">
        <f t="shared" si="7"/>
        <v/>
      </c>
      <c r="J188" s="95" t="str">
        <f t="shared" si="8"/>
        <v/>
      </c>
      <c r="M188" s="96" t="str" cm="1">
        <f t="array" ref="M188">IFERROR(INDEX($B$3:$B$496,J188,1),"")</f>
        <v/>
      </c>
      <c r="N188" s="96"/>
    </row>
    <row r="189" spans="1:14" x14ac:dyDescent="0.2">
      <c r="A189"/>
      <c r="B189" s="101" t="str">
        <f t="shared" si="6"/>
        <v>FOULON MIGUEL</v>
      </c>
      <c r="C189" s="102" t="s">
        <v>48</v>
      </c>
      <c r="D189" s="102" t="s">
        <v>689</v>
      </c>
      <c r="E189" s="102" t="s">
        <v>690</v>
      </c>
      <c r="F189" s="102" t="s">
        <v>1056</v>
      </c>
      <c r="G189" s="95"/>
      <c r="H189" s="106">
        <f>ROWS($B$3:B189)</f>
        <v>187</v>
      </c>
      <c r="I189" s="95" t="str">
        <f t="shared" si="7"/>
        <v/>
      </c>
      <c r="J189" s="95" t="str">
        <f t="shared" si="8"/>
        <v/>
      </c>
      <c r="M189" s="96" t="str" cm="1">
        <f t="array" ref="M189">IFERROR(INDEX($B$3:$B$496,J189,1),"")</f>
        <v/>
      </c>
      <c r="N189" s="96"/>
    </row>
    <row r="190" spans="1:14" x14ac:dyDescent="0.2">
      <c r="A190"/>
      <c r="B190" s="101" t="str">
        <f t="shared" si="6"/>
        <v>FOULON ROBIN</v>
      </c>
      <c r="C190" s="102" t="s">
        <v>48</v>
      </c>
      <c r="D190" s="102" t="s">
        <v>416</v>
      </c>
      <c r="E190" s="102" t="s">
        <v>329</v>
      </c>
      <c r="F190" s="102" t="s">
        <v>1056</v>
      </c>
      <c r="G190" s="95"/>
      <c r="H190" s="106">
        <f>ROWS($B$3:B190)</f>
        <v>188</v>
      </c>
      <c r="I190" s="95" t="str">
        <f t="shared" si="7"/>
        <v/>
      </c>
      <c r="J190" s="95" t="str">
        <f t="shared" si="8"/>
        <v/>
      </c>
      <c r="M190" s="96" t="str" cm="1">
        <f t="array" ref="M190">IFERROR(INDEX($B$3:$B$496,J190,1),"")</f>
        <v/>
      </c>
      <c r="N190" s="96"/>
    </row>
    <row r="191" spans="1:14" x14ac:dyDescent="0.2">
      <c r="A191"/>
      <c r="B191" s="103" t="str">
        <f t="shared" si="6"/>
        <v>FOULON JEREMY</v>
      </c>
      <c r="C191" s="104" t="s">
        <v>48</v>
      </c>
      <c r="D191" s="104" t="s">
        <v>349</v>
      </c>
      <c r="E191" s="104" t="s">
        <v>415</v>
      </c>
      <c r="F191" s="104" t="s">
        <v>1056</v>
      </c>
      <c r="G191" s="95"/>
      <c r="H191" s="106">
        <f>ROWS($B$3:B191)</f>
        <v>189</v>
      </c>
      <c r="I191" s="95" t="str">
        <f t="shared" si="7"/>
        <v/>
      </c>
      <c r="J191" s="95" t="str">
        <f t="shared" si="8"/>
        <v/>
      </c>
      <c r="M191" s="96" t="str" cm="1">
        <f t="array" ref="M191">IFERROR(INDEX($B$3:$B$496,J191,1),"")</f>
        <v/>
      </c>
      <c r="N191" s="96"/>
    </row>
    <row r="192" spans="1:14" x14ac:dyDescent="0.2">
      <c r="A192"/>
      <c r="B192" s="101" t="str">
        <f t="shared" si="6"/>
        <v>FOULON LYLOO</v>
      </c>
      <c r="C192" s="102" t="s">
        <v>48</v>
      </c>
      <c r="D192" s="102" t="s">
        <v>691</v>
      </c>
      <c r="E192" s="102" t="s">
        <v>692</v>
      </c>
      <c r="F192" s="102" t="s">
        <v>1056</v>
      </c>
      <c r="G192" s="95"/>
      <c r="H192" s="106">
        <f>ROWS($B$3:B192)</f>
        <v>190</v>
      </c>
      <c r="I192" s="95" t="str">
        <f t="shared" si="7"/>
        <v/>
      </c>
      <c r="J192" s="95" t="str">
        <f t="shared" si="8"/>
        <v/>
      </c>
      <c r="M192" s="96" t="str" cm="1">
        <f t="array" ref="M192">IFERROR(INDEX($B$3:$B$496,J192,1),"")</f>
        <v/>
      </c>
      <c r="N192" s="96"/>
    </row>
    <row r="193" spans="1:14" x14ac:dyDescent="0.2">
      <c r="A193"/>
      <c r="B193" s="103" t="str">
        <f t="shared" si="6"/>
        <v>FOUQUIER PAUL</v>
      </c>
      <c r="C193" s="104" t="s">
        <v>1106</v>
      </c>
      <c r="D193" s="104" t="s">
        <v>1107</v>
      </c>
      <c r="E193" s="104" t="s">
        <v>1108</v>
      </c>
      <c r="F193" s="104" t="s">
        <v>1105</v>
      </c>
      <c r="G193" s="95"/>
      <c r="H193" s="106">
        <f>ROWS($B$3:B193)</f>
        <v>191</v>
      </c>
      <c r="I193" s="95" t="str">
        <f t="shared" si="7"/>
        <v/>
      </c>
      <c r="J193" s="95" t="str">
        <f t="shared" si="8"/>
        <v/>
      </c>
      <c r="M193" s="96" t="str" cm="1">
        <f t="array" ref="M193">IFERROR(INDEX($B$3:$B$496,J193,1),"")</f>
        <v/>
      </c>
      <c r="N193" s="96"/>
    </row>
    <row r="194" spans="1:14" x14ac:dyDescent="0.2">
      <c r="A194"/>
      <c r="B194" s="103" t="str">
        <f t="shared" si="6"/>
        <v>FOURCROY ALAIN</v>
      </c>
      <c r="C194" s="104" t="s">
        <v>51</v>
      </c>
      <c r="D194" s="104" t="s">
        <v>362</v>
      </c>
      <c r="E194" s="104" t="s">
        <v>257</v>
      </c>
      <c r="F194" s="104" t="s">
        <v>88</v>
      </c>
      <c r="G194" s="95"/>
      <c r="H194" s="106">
        <f>ROWS($B$3:B194)</f>
        <v>192</v>
      </c>
      <c r="I194" s="95" t="str">
        <f t="shared" si="7"/>
        <v/>
      </c>
      <c r="J194" s="95" t="str">
        <f t="shared" si="8"/>
        <v/>
      </c>
      <c r="M194" s="96" t="str" cm="1">
        <f t="array" ref="M194">IFERROR(INDEX($B$3:$B$496,J194,1),"")</f>
        <v/>
      </c>
      <c r="N194" s="96"/>
    </row>
    <row r="195" spans="1:14" x14ac:dyDescent="0.2">
      <c r="A195"/>
      <c r="B195" s="101" t="str">
        <f t="shared" ref="B195:B258" si="9">C195 &amp; " " &amp;D195</f>
        <v>FOURNIER JOEL</v>
      </c>
      <c r="C195" s="102" t="s">
        <v>60</v>
      </c>
      <c r="D195" s="102" t="s">
        <v>367</v>
      </c>
      <c r="E195" s="102" t="s">
        <v>239</v>
      </c>
      <c r="F195" s="102" t="s">
        <v>1105</v>
      </c>
      <c r="G195" s="95"/>
      <c r="H195" s="106">
        <f>ROWS($B$3:B195)</f>
        <v>193</v>
      </c>
      <c r="I195" s="95" t="str">
        <f t="shared" ref="I195:I258" si="10">IF(ISNUMBER(SEARCH($M$1,B195)),H195,"")</f>
        <v/>
      </c>
      <c r="J195" s="95" t="str">
        <f t="shared" ref="J195:J258" si="11">IFERROR(SMALL($I$3:$I$496,H195),"")</f>
        <v/>
      </c>
      <c r="M195" s="96" t="str" cm="1">
        <f t="array" ref="M195">IFERROR(INDEX($B$3:$B$496,J195,1),"")</f>
        <v/>
      </c>
      <c r="N195" s="96"/>
    </row>
    <row r="196" spans="1:14" x14ac:dyDescent="0.2">
      <c r="A196"/>
      <c r="B196" s="101" t="str">
        <f t="shared" si="9"/>
        <v>FOURY MATHIEU</v>
      </c>
      <c r="C196" s="102" t="s">
        <v>893</v>
      </c>
      <c r="D196" s="102" t="s">
        <v>640</v>
      </c>
      <c r="E196" s="102" t="s">
        <v>894</v>
      </c>
      <c r="F196" s="102" t="s">
        <v>835</v>
      </c>
      <c r="G196" s="95"/>
      <c r="H196" s="106">
        <f>ROWS($B$3:B196)</f>
        <v>194</v>
      </c>
      <c r="I196" s="95" t="str">
        <f t="shared" si="10"/>
        <v/>
      </c>
      <c r="J196" s="95" t="str">
        <f t="shared" si="11"/>
        <v/>
      </c>
      <c r="M196" s="96" t="str" cm="1">
        <f t="array" ref="M196">IFERROR(INDEX($B$3:$B$496,J196,1),"")</f>
        <v/>
      </c>
      <c r="N196" s="96"/>
    </row>
    <row r="197" spans="1:14" x14ac:dyDescent="0.2">
      <c r="A197"/>
      <c r="B197" s="103" t="str">
        <f t="shared" si="9"/>
        <v>GAJDZINSKI BERNARD</v>
      </c>
      <c r="C197" s="104" t="s">
        <v>902</v>
      </c>
      <c r="D197" s="104" t="s">
        <v>337</v>
      </c>
      <c r="E197" s="104" t="s">
        <v>903</v>
      </c>
      <c r="F197" s="104" t="s">
        <v>765</v>
      </c>
      <c r="G197" s="95"/>
      <c r="H197" s="106">
        <f>ROWS($B$3:B197)</f>
        <v>195</v>
      </c>
      <c r="I197" s="95" t="str">
        <f t="shared" si="10"/>
        <v/>
      </c>
      <c r="J197" s="95" t="str">
        <f t="shared" si="11"/>
        <v/>
      </c>
      <c r="M197" s="96" t="str" cm="1">
        <f t="array" ref="M197">IFERROR(INDEX($B$3:$B$496,J197,1),"")</f>
        <v/>
      </c>
      <c r="N197" s="96"/>
    </row>
    <row r="198" spans="1:14" x14ac:dyDescent="0.2">
      <c r="A198"/>
      <c r="B198" s="103" t="str">
        <f t="shared" si="9"/>
        <v>GELEE ROHAN</v>
      </c>
      <c r="C198" s="104" t="s">
        <v>282</v>
      </c>
      <c r="D198" s="104" t="s">
        <v>418</v>
      </c>
      <c r="E198" s="104" t="s">
        <v>283</v>
      </c>
      <c r="F198" s="104" t="s">
        <v>947</v>
      </c>
      <c r="G198" s="95"/>
      <c r="H198" s="106">
        <f>ROWS($B$3:B198)</f>
        <v>196</v>
      </c>
      <c r="I198" s="95" t="str">
        <f t="shared" si="10"/>
        <v/>
      </c>
      <c r="J198" s="95" t="str">
        <f t="shared" si="11"/>
        <v/>
      </c>
      <c r="M198" s="96" t="str" cm="1">
        <f t="array" ref="M198">IFERROR(INDEX($B$3:$B$496,J198,1),"")</f>
        <v/>
      </c>
      <c r="N198" s="96"/>
    </row>
    <row r="199" spans="1:14" x14ac:dyDescent="0.2">
      <c r="A199"/>
      <c r="B199" s="103" t="str">
        <f t="shared" si="9"/>
        <v>GENTILE WALTER</v>
      </c>
      <c r="C199" s="104" t="s">
        <v>573</v>
      </c>
      <c r="D199" s="104" t="s">
        <v>574</v>
      </c>
      <c r="E199" s="104" t="s">
        <v>575</v>
      </c>
      <c r="F199" s="104" t="s">
        <v>88</v>
      </c>
      <c r="G199" s="95"/>
      <c r="H199" s="106">
        <f>ROWS($B$3:B199)</f>
        <v>197</v>
      </c>
      <c r="I199" s="95" t="str">
        <f t="shared" si="10"/>
        <v/>
      </c>
      <c r="J199" s="95" t="str">
        <f t="shared" si="11"/>
        <v/>
      </c>
      <c r="M199" s="96" t="str" cm="1">
        <f t="array" ref="M199">IFERROR(INDEX($B$3:$B$496,J199,1),"")</f>
        <v/>
      </c>
      <c r="N199" s="96"/>
    </row>
    <row r="200" spans="1:14" x14ac:dyDescent="0.2">
      <c r="A200"/>
      <c r="B200" s="101" t="str">
        <f t="shared" si="9"/>
        <v>GENTILE CAULIN</v>
      </c>
      <c r="C200" s="102" t="s">
        <v>573</v>
      </c>
      <c r="D200" s="102" t="s">
        <v>913</v>
      </c>
      <c r="E200" s="102" t="s">
        <v>914</v>
      </c>
      <c r="F200" s="102" t="s">
        <v>88</v>
      </c>
      <c r="G200" s="95"/>
      <c r="H200" s="106">
        <f>ROWS($B$3:B200)</f>
        <v>198</v>
      </c>
      <c r="I200" s="95" t="str">
        <f t="shared" si="10"/>
        <v/>
      </c>
      <c r="J200" s="95" t="str">
        <f t="shared" si="11"/>
        <v/>
      </c>
      <c r="M200" s="96" t="str" cm="1">
        <f t="array" ref="M200">IFERROR(INDEX($B$3:$B$496,J200,1),"")</f>
        <v/>
      </c>
      <c r="N200" s="96"/>
    </row>
    <row r="201" spans="1:14" x14ac:dyDescent="0.2">
      <c r="A201"/>
      <c r="B201" s="103" t="str">
        <f t="shared" si="9"/>
        <v>GERINECZ LOUIS</v>
      </c>
      <c r="C201" s="104" t="s">
        <v>49</v>
      </c>
      <c r="D201" s="104" t="s">
        <v>309</v>
      </c>
      <c r="E201" s="104" t="s">
        <v>235</v>
      </c>
      <c r="F201" s="104" t="s">
        <v>87</v>
      </c>
      <c r="G201" s="95"/>
      <c r="H201" s="106">
        <f>ROWS($B$3:B201)</f>
        <v>199</v>
      </c>
      <c r="I201" s="95" t="str">
        <f t="shared" si="10"/>
        <v/>
      </c>
      <c r="J201" s="95" t="str">
        <f t="shared" si="11"/>
        <v/>
      </c>
      <c r="M201" s="96" t="str" cm="1">
        <f t="array" ref="M201">IFERROR(INDEX($B$3:$B$496,J201,1),"")</f>
        <v/>
      </c>
      <c r="N201" s="96"/>
    </row>
    <row r="202" spans="1:14" x14ac:dyDescent="0.2">
      <c r="A202"/>
      <c r="B202" s="101" t="str">
        <f t="shared" si="9"/>
        <v>GILET ANACLET</v>
      </c>
      <c r="C202" s="102" t="s">
        <v>830</v>
      </c>
      <c r="D202" s="102" t="s">
        <v>831</v>
      </c>
      <c r="E202" s="102" t="s">
        <v>832</v>
      </c>
      <c r="F202" s="102" t="s">
        <v>768</v>
      </c>
      <c r="G202" s="95"/>
      <c r="H202" s="106">
        <f>ROWS($B$3:B202)</f>
        <v>200</v>
      </c>
      <c r="I202" s="95" t="str">
        <f t="shared" si="10"/>
        <v/>
      </c>
      <c r="J202" s="95" t="str">
        <f t="shared" si="11"/>
        <v/>
      </c>
      <c r="M202" s="96" t="str" cm="1">
        <f t="array" ref="M202">IFERROR(INDEX($B$3:$B$496,J202,1),"")</f>
        <v/>
      </c>
      <c r="N202" s="96"/>
    </row>
    <row r="203" spans="1:14" x14ac:dyDescent="0.2">
      <c r="A203"/>
      <c r="B203" s="101" t="str">
        <f t="shared" si="9"/>
        <v>GILLES ANDY</v>
      </c>
      <c r="C203" s="102" t="s">
        <v>406</v>
      </c>
      <c r="D203" s="102" t="s">
        <v>544</v>
      </c>
      <c r="E203" s="102" t="s">
        <v>545</v>
      </c>
      <c r="F203" s="102" t="s">
        <v>835</v>
      </c>
      <c r="G203" s="95"/>
      <c r="H203" s="106">
        <f>ROWS($B$3:B203)</f>
        <v>201</v>
      </c>
      <c r="I203" s="95" t="str">
        <f t="shared" si="10"/>
        <v/>
      </c>
      <c r="J203" s="95" t="str">
        <f t="shared" si="11"/>
        <v/>
      </c>
      <c r="M203" s="96" t="str" cm="1">
        <f t="array" ref="M203">IFERROR(INDEX($B$3:$B$496,J203,1),"")</f>
        <v/>
      </c>
      <c r="N203" s="96"/>
    </row>
    <row r="204" spans="1:14" x14ac:dyDescent="0.2">
      <c r="A204"/>
      <c r="B204" s="101" t="str">
        <f t="shared" si="9"/>
        <v>GLAUBERT ADAME</v>
      </c>
      <c r="C204" s="102" t="s">
        <v>923</v>
      </c>
      <c r="D204" s="102" t="s">
        <v>924</v>
      </c>
      <c r="E204" s="102" t="s">
        <v>925</v>
      </c>
      <c r="F204" s="102" t="s">
        <v>88</v>
      </c>
      <c r="G204" s="95"/>
      <c r="H204" s="106">
        <f>ROWS($B$3:B204)</f>
        <v>202</v>
      </c>
      <c r="I204" s="95" t="str">
        <f t="shared" si="10"/>
        <v/>
      </c>
      <c r="J204" s="95" t="str">
        <f t="shared" si="11"/>
        <v/>
      </c>
      <c r="M204" s="96" t="str" cm="1">
        <f t="array" ref="M204">IFERROR(INDEX($B$3:$B$496,J204,1),"")</f>
        <v/>
      </c>
      <c r="N204" s="96"/>
    </row>
    <row r="205" spans="1:14" x14ac:dyDescent="0.2">
      <c r="A205"/>
      <c r="B205" s="101" t="str">
        <f t="shared" si="9"/>
        <v>GODART MICHEL</v>
      </c>
      <c r="C205" s="102" t="s">
        <v>131</v>
      </c>
      <c r="D205" s="102" t="s">
        <v>384</v>
      </c>
      <c r="E205" s="102" t="s">
        <v>243</v>
      </c>
      <c r="F205" s="102" t="s">
        <v>532</v>
      </c>
      <c r="G205" s="95"/>
      <c r="H205" s="106">
        <f>ROWS($B$3:B205)</f>
        <v>203</v>
      </c>
      <c r="I205" s="95" t="str">
        <f t="shared" si="10"/>
        <v/>
      </c>
      <c r="J205" s="95" t="str">
        <f t="shared" si="11"/>
        <v/>
      </c>
      <c r="M205" s="96" t="str" cm="1">
        <f t="array" ref="M205">IFERROR(INDEX($B$3:$B$496,J205,1),"")</f>
        <v/>
      </c>
      <c r="N205" s="96"/>
    </row>
    <row r="206" spans="1:14" x14ac:dyDescent="0.2">
      <c r="A206"/>
      <c r="B206" s="103" t="str">
        <f t="shared" si="9"/>
        <v>GOETINCK FREDERIC</v>
      </c>
      <c r="C206" s="104" t="s">
        <v>419</v>
      </c>
      <c r="D206" s="104" t="s">
        <v>378</v>
      </c>
      <c r="E206" s="104" t="s">
        <v>221</v>
      </c>
      <c r="F206" s="104" t="s">
        <v>765</v>
      </c>
      <c r="G206" s="95"/>
      <c r="H206" s="106">
        <f>ROWS($B$3:B206)</f>
        <v>204</v>
      </c>
      <c r="I206" s="95" t="str">
        <f t="shared" si="10"/>
        <v/>
      </c>
      <c r="J206" s="95" t="str">
        <f t="shared" si="11"/>
        <v/>
      </c>
      <c r="M206" s="96" t="str" cm="1">
        <f t="array" ref="M206">IFERROR(INDEX($B$3:$B$496,J206,1),"")</f>
        <v/>
      </c>
      <c r="N206" s="96"/>
    </row>
    <row r="207" spans="1:14" x14ac:dyDescent="0.2">
      <c r="A207"/>
      <c r="B207" s="101" t="str">
        <f t="shared" si="9"/>
        <v>GONNOT JEAN PAUL</v>
      </c>
      <c r="C207" s="102" t="s">
        <v>1007</v>
      </c>
      <c r="D207" s="102" t="s">
        <v>454</v>
      </c>
      <c r="E207" s="102" t="s">
        <v>1008</v>
      </c>
      <c r="F207" s="102" t="s">
        <v>947</v>
      </c>
      <c r="G207" s="95"/>
      <c r="H207" s="106">
        <f>ROWS($B$3:B207)</f>
        <v>205</v>
      </c>
      <c r="I207" s="95" t="str">
        <f t="shared" si="10"/>
        <v/>
      </c>
      <c r="J207" s="95" t="str">
        <f t="shared" si="11"/>
        <v/>
      </c>
      <c r="M207" s="96" t="str" cm="1">
        <f t="array" ref="M207">IFERROR(INDEX($B$3:$B$496,J207,1),"")</f>
        <v/>
      </c>
      <c r="N207" s="96"/>
    </row>
    <row r="208" spans="1:14" x14ac:dyDescent="0.2">
      <c r="A208"/>
      <c r="B208" s="103" t="str">
        <f t="shared" si="9"/>
        <v>GORNICK JEAN PIERRE</v>
      </c>
      <c r="C208" s="104" t="s">
        <v>149</v>
      </c>
      <c r="D208" s="104" t="s">
        <v>352</v>
      </c>
      <c r="E208" s="104" t="s">
        <v>233</v>
      </c>
      <c r="F208" s="104" t="s">
        <v>88</v>
      </c>
      <c r="G208" s="95"/>
      <c r="H208" s="106">
        <f>ROWS($B$3:B208)</f>
        <v>206</v>
      </c>
      <c r="I208" s="95" t="str">
        <f t="shared" si="10"/>
        <v/>
      </c>
      <c r="J208" s="95" t="str">
        <f t="shared" si="11"/>
        <v/>
      </c>
      <c r="M208" s="96" t="str" cm="1">
        <f t="array" ref="M208">IFERROR(INDEX($B$3:$B$496,J208,1),"")</f>
        <v/>
      </c>
      <c r="N208" s="96"/>
    </row>
    <row r="209" spans="1:14" x14ac:dyDescent="0.2">
      <c r="A209"/>
      <c r="B209" s="101" t="str">
        <f t="shared" si="9"/>
        <v>GORZELSKI ARNAUD</v>
      </c>
      <c r="C209" s="102" t="s">
        <v>693</v>
      </c>
      <c r="D209" s="102" t="s">
        <v>482</v>
      </c>
      <c r="E209" s="102" t="s">
        <v>694</v>
      </c>
      <c r="F209" s="102" t="s">
        <v>88</v>
      </c>
      <c r="G209" s="95"/>
      <c r="H209" s="106">
        <f>ROWS($B$3:B209)</f>
        <v>207</v>
      </c>
      <c r="I209" s="95" t="str">
        <f t="shared" si="10"/>
        <v/>
      </c>
      <c r="J209" s="95" t="str">
        <f t="shared" si="11"/>
        <v/>
      </c>
      <c r="M209" s="96" t="str" cm="1">
        <f t="array" ref="M209">IFERROR(INDEX($B$3:$B$496,J209,1),"")</f>
        <v/>
      </c>
      <c r="N209" s="96"/>
    </row>
    <row r="210" spans="1:14" x14ac:dyDescent="0.2">
      <c r="A210"/>
      <c r="B210" s="101" t="str">
        <f t="shared" si="9"/>
        <v>GOUBERT CHRISTOPHE</v>
      </c>
      <c r="C210" s="102" t="s">
        <v>421</v>
      </c>
      <c r="D210" s="102" t="s">
        <v>422</v>
      </c>
      <c r="E210" s="102" t="s">
        <v>423</v>
      </c>
      <c r="F210" s="102" t="s">
        <v>87</v>
      </c>
      <c r="G210" s="95"/>
      <c r="H210" s="106">
        <f>ROWS($B$3:B210)</f>
        <v>208</v>
      </c>
      <c r="I210" s="95" t="str">
        <f t="shared" si="10"/>
        <v/>
      </c>
      <c r="J210" s="95" t="str">
        <f t="shared" si="11"/>
        <v/>
      </c>
      <c r="M210" s="96" t="str" cm="1">
        <f t="array" ref="M210">IFERROR(INDEX($B$3:$B$496,J210,1),"")</f>
        <v/>
      </c>
      <c r="N210" s="96"/>
    </row>
    <row r="211" spans="1:14" x14ac:dyDescent="0.2">
      <c r="A211"/>
      <c r="B211" s="101" t="str">
        <f t="shared" si="9"/>
        <v>GRADEL LAURENT</v>
      </c>
      <c r="C211" s="102" t="s">
        <v>546</v>
      </c>
      <c r="D211" s="102" t="s">
        <v>348</v>
      </c>
      <c r="E211" s="102" t="s">
        <v>547</v>
      </c>
      <c r="F211" s="102" t="s">
        <v>835</v>
      </c>
      <c r="G211" s="95"/>
      <c r="H211" s="106">
        <f>ROWS($B$3:B211)</f>
        <v>209</v>
      </c>
      <c r="I211" s="95" t="str">
        <f t="shared" si="10"/>
        <v/>
      </c>
      <c r="J211" s="95" t="str">
        <f t="shared" si="11"/>
        <v/>
      </c>
      <c r="M211" s="96" t="str" cm="1">
        <f t="array" ref="M211">IFERROR(INDEX($B$3:$B$496,J211,1),"")</f>
        <v/>
      </c>
      <c r="N211" s="96"/>
    </row>
    <row r="212" spans="1:14" x14ac:dyDescent="0.2">
      <c r="A212"/>
      <c r="B212" s="101" t="str">
        <f t="shared" si="9"/>
        <v>GREGOIRE ARTHUR</v>
      </c>
      <c r="C212" s="102" t="s">
        <v>424</v>
      </c>
      <c r="D212" s="102" t="s">
        <v>898</v>
      </c>
      <c r="E212" s="102" t="s">
        <v>1012</v>
      </c>
      <c r="F212" s="102" t="s">
        <v>947</v>
      </c>
      <c r="G212" s="95"/>
      <c r="H212" s="106">
        <f>ROWS($B$3:B212)</f>
        <v>210</v>
      </c>
      <c r="I212" s="95" t="str">
        <f t="shared" si="10"/>
        <v/>
      </c>
      <c r="J212" s="95" t="str">
        <f t="shared" si="11"/>
        <v/>
      </c>
      <c r="M212" s="96" t="str" cm="1">
        <f t="array" ref="M212">IFERROR(INDEX($B$3:$B$496,J212,1),"")</f>
        <v/>
      </c>
      <c r="N212" s="96"/>
    </row>
    <row r="213" spans="1:14" x14ac:dyDescent="0.2">
      <c r="A213"/>
      <c r="B213" s="101" t="str">
        <f t="shared" si="9"/>
        <v>GREGOIRE PATRICK</v>
      </c>
      <c r="C213" s="102" t="s">
        <v>424</v>
      </c>
      <c r="D213" s="102" t="s">
        <v>366</v>
      </c>
      <c r="E213" s="102" t="s">
        <v>425</v>
      </c>
      <c r="F213" s="102" t="s">
        <v>1120</v>
      </c>
      <c r="G213" s="95"/>
      <c r="H213" s="106">
        <f>ROWS($B$3:B213)</f>
        <v>211</v>
      </c>
      <c r="I213" s="95" t="str">
        <f t="shared" si="10"/>
        <v/>
      </c>
      <c r="J213" s="95" t="str">
        <f t="shared" si="11"/>
        <v/>
      </c>
      <c r="M213" s="96" t="str" cm="1">
        <f t="array" ref="M213">IFERROR(INDEX($B$3:$B$496,J213,1),"")</f>
        <v/>
      </c>
      <c r="N213" s="96"/>
    </row>
    <row r="214" spans="1:14" x14ac:dyDescent="0.2">
      <c r="A214"/>
      <c r="B214" s="101" t="str">
        <f t="shared" si="9"/>
        <v>GRIVON SILVIO</v>
      </c>
      <c r="C214" s="102" t="s">
        <v>1047</v>
      </c>
      <c r="D214" s="102" t="s">
        <v>1048</v>
      </c>
      <c r="E214" s="102" t="s">
        <v>1049</v>
      </c>
      <c r="F214" s="102" t="s">
        <v>532</v>
      </c>
      <c r="G214" s="95"/>
      <c r="H214" s="106">
        <f>ROWS($B$3:B214)</f>
        <v>212</v>
      </c>
      <c r="I214" s="95" t="str">
        <f t="shared" si="10"/>
        <v/>
      </c>
      <c r="J214" s="95" t="str">
        <f t="shared" si="11"/>
        <v/>
      </c>
      <c r="M214" s="96" t="str" cm="1">
        <f t="array" ref="M214">IFERROR(INDEX($B$3:$B$496,J214,1),"")</f>
        <v/>
      </c>
      <c r="N214" s="96"/>
    </row>
    <row r="215" spans="1:14" x14ac:dyDescent="0.2">
      <c r="A215"/>
      <c r="B215" s="101" t="str">
        <f t="shared" si="9"/>
        <v>GRUDA JEAN LUC</v>
      </c>
      <c r="C215" s="102" t="s">
        <v>548</v>
      </c>
      <c r="D215" s="102" t="s">
        <v>354</v>
      </c>
      <c r="E215" s="102" t="s">
        <v>549</v>
      </c>
      <c r="F215" s="102" t="s">
        <v>835</v>
      </c>
      <c r="G215" s="95"/>
      <c r="H215" s="106">
        <f>ROWS($B$3:B215)</f>
        <v>213</v>
      </c>
      <c r="I215" s="95" t="str">
        <f t="shared" si="10"/>
        <v/>
      </c>
      <c r="J215" s="95" t="str">
        <f t="shared" si="11"/>
        <v/>
      </c>
      <c r="M215" s="96" t="str" cm="1">
        <f t="array" ref="M215">IFERROR(INDEX($B$3:$B$496,J215,1),"")</f>
        <v/>
      </c>
      <c r="N215" s="96"/>
    </row>
    <row r="216" spans="1:14" x14ac:dyDescent="0.2">
      <c r="A216"/>
      <c r="B216" s="103" t="str">
        <f t="shared" si="9"/>
        <v>GUEUDRE GERARD</v>
      </c>
      <c r="C216" s="104" t="s">
        <v>427</v>
      </c>
      <c r="D216" s="104" t="s">
        <v>417</v>
      </c>
      <c r="E216" s="104" t="s">
        <v>428</v>
      </c>
      <c r="F216" s="104" t="s">
        <v>947</v>
      </c>
      <c r="G216" s="95"/>
      <c r="H216" s="106">
        <f>ROWS($B$3:B216)</f>
        <v>214</v>
      </c>
      <c r="I216" s="95" t="str">
        <f t="shared" si="10"/>
        <v/>
      </c>
      <c r="J216" s="95" t="str">
        <f t="shared" si="11"/>
        <v/>
      </c>
      <c r="M216" s="96" t="str" cm="1">
        <f t="array" ref="M216">IFERROR(INDEX($B$3:$B$496,J216,1),"")</f>
        <v/>
      </c>
      <c r="N216" s="96"/>
    </row>
    <row r="217" spans="1:14" x14ac:dyDescent="0.2">
      <c r="A217"/>
      <c r="B217" s="101" t="str">
        <f t="shared" si="9"/>
        <v>GUY SEBASTIEN</v>
      </c>
      <c r="C217" s="102" t="s">
        <v>457</v>
      </c>
      <c r="D217" s="102" t="s">
        <v>391</v>
      </c>
      <c r="E217" s="102" t="s">
        <v>614</v>
      </c>
      <c r="F217" s="102" t="s">
        <v>1105</v>
      </c>
      <c r="G217" s="95"/>
      <c r="H217" s="106">
        <f>ROWS($B$3:B217)</f>
        <v>215</v>
      </c>
      <c r="I217" s="95" t="str">
        <f t="shared" si="10"/>
        <v/>
      </c>
      <c r="J217" s="95" t="str">
        <f t="shared" si="11"/>
        <v/>
      </c>
      <c r="M217" s="96" t="str" cm="1">
        <f t="array" ref="M217">IFERROR(INDEX($B$3:$B$496,J217,1),"")</f>
        <v/>
      </c>
      <c r="N217" s="96"/>
    </row>
    <row r="218" spans="1:14" x14ac:dyDescent="0.2">
      <c r="A218"/>
      <c r="B218" s="101" t="str">
        <f t="shared" si="9"/>
        <v>GUYOT PIERRE</v>
      </c>
      <c r="C218" s="102" t="s">
        <v>429</v>
      </c>
      <c r="D218" s="102" t="s">
        <v>430</v>
      </c>
      <c r="E218" s="102" t="s">
        <v>431</v>
      </c>
      <c r="F218" s="102" t="s">
        <v>947</v>
      </c>
      <c r="G218" s="95"/>
      <c r="H218" s="106">
        <f>ROWS($B$3:B218)</f>
        <v>216</v>
      </c>
      <c r="I218" s="95" t="str">
        <f t="shared" si="10"/>
        <v/>
      </c>
      <c r="J218" s="95" t="str">
        <f t="shared" si="11"/>
        <v/>
      </c>
      <c r="M218" s="96" t="str" cm="1">
        <f t="array" ref="M218">IFERROR(INDEX($B$3:$B$496,J218,1),"")</f>
        <v/>
      </c>
      <c r="N218" s="96"/>
    </row>
    <row r="219" spans="1:14" x14ac:dyDescent="0.2">
      <c r="A219"/>
      <c r="B219" s="103" t="str">
        <f t="shared" si="9"/>
        <v>GWIZDALA GERARD</v>
      </c>
      <c r="C219" s="104" t="s">
        <v>620</v>
      </c>
      <c r="D219" s="104" t="s">
        <v>417</v>
      </c>
      <c r="E219" s="104" t="s">
        <v>621</v>
      </c>
      <c r="F219" s="104" t="s">
        <v>1142</v>
      </c>
      <c r="G219" s="95"/>
      <c r="H219" s="106">
        <f>ROWS($B$3:B219)</f>
        <v>217</v>
      </c>
      <c r="I219" s="95" t="str">
        <f t="shared" si="10"/>
        <v/>
      </c>
      <c r="J219" s="95" t="str">
        <f t="shared" si="11"/>
        <v/>
      </c>
      <c r="M219" s="96" t="str" cm="1">
        <f t="array" ref="M219">IFERROR(INDEX($B$3:$B$496,J219,1),"")</f>
        <v/>
      </c>
      <c r="N219" s="96"/>
    </row>
    <row r="220" spans="1:14" x14ac:dyDescent="0.2">
      <c r="A220"/>
      <c r="B220" s="103" t="str">
        <f t="shared" si="9"/>
        <v>HAGNERE DOMINIQUE</v>
      </c>
      <c r="C220" s="104" t="s">
        <v>284</v>
      </c>
      <c r="D220" s="104" t="s">
        <v>432</v>
      </c>
      <c r="E220" s="104" t="s">
        <v>285</v>
      </c>
      <c r="F220" s="104" t="s">
        <v>1120</v>
      </c>
      <c r="G220" s="95"/>
      <c r="H220" s="106">
        <f>ROWS($B$3:B220)</f>
        <v>218</v>
      </c>
      <c r="I220" s="95" t="str">
        <f t="shared" si="10"/>
        <v/>
      </c>
      <c r="J220" s="95" t="str">
        <f t="shared" si="11"/>
        <v/>
      </c>
      <c r="M220" s="96" t="str" cm="1">
        <f t="array" ref="M220">IFERROR(INDEX($B$3:$B$496,J220,1),"")</f>
        <v/>
      </c>
      <c r="N220" s="96"/>
    </row>
    <row r="221" spans="1:14" x14ac:dyDescent="0.2">
      <c r="A221"/>
      <c r="B221" s="101" t="str">
        <f t="shared" si="9"/>
        <v>HANSCOTTE PIERRE HENRI</v>
      </c>
      <c r="C221" s="102" t="s">
        <v>854</v>
      </c>
      <c r="D221" s="102" t="s">
        <v>855</v>
      </c>
      <c r="E221" s="102" t="s">
        <v>856</v>
      </c>
      <c r="F221" s="102" t="s">
        <v>835</v>
      </c>
      <c r="G221" s="95"/>
      <c r="H221" s="106">
        <f>ROWS($B$3:B221)</f>
        <v>219</v>
      </c>
      <c r="I221" s="95" t="str">
        <f t="shared" si="10"/>
        <v/>
      </c>
      <c r="J221" s="95" t="str">
        <f t="shared" si="11"/>
        <v/>
      </c>
      <c r="M221" s="96" t="str" cm="1">
        <f t="array" ref="M221">IFERROR(INDEX($B$3:$B$496,J221,1),"")</f>
        <v/>
      </c>
      <c r="N221" s="96"/>
    </row>
    <row r="222" spans="1:14" x14ac:dyDescent="0.2">
      <c r="A222"/>
      <c r="B222" s="103" t="str">
        <f t="shared" si="9"/>
        <v>HANSCOTTE RUBEN</v>
      </c>
      <c r="C222" s="104" t="s">
        <v>854</v>
      </c>
      <c r="D222" s="104" t="s">
        <v>872</v>
      </c>
      <c r="E222" s="104" t="s">
        <v>873</v>
      </c>
      <c r="F222" s="104" t="s">
        <v>835</v>
      </c>
      <c r="G222" s="95"/>
      <c r="H222" s="106">
        <f>ROWS($B$3:B222)</f>
        <v>220</v>
      </c>
      <c r="I222" s="95" t="str">
        <f t="shared" si="10"/>
        <v/>
      </c>
      <c r="J222" s="95" t="str">
        <f t="shared" si="11"/>
        <v/>
      </c>
      <c r="M222" s="96" t="str" cm="1">
        <f t="array" ref="M222">IFERROR(INDEX($B$3:$B$496,J222,1),"")</f>
        <v/>
      </c>
      <c r="N222" s="96"/>
    </row>
    <row r="223" spans="1:14" x14ac:dyDescent="0.2">
      <c r="A223"/>
      <c r="B223" s="101" t="str">
        <f t="shared" si="9"/>
        <v>HAVET THIERRY</v>
      </c>
      <c r="C223" s="102" t="s">
        <v>882</v>
      </c>
      <c r="D223" s="102" t="s">
        <v>674</v>
      </c>
      <c r="E223" s="102" t="s">
        <v>883</v>
      </c>
      <c r="F223" s="102" t="s">
        <v>835</v>
      </c>
      <c r="G223" s="95"/>
      <c r="H223" s="106">
        <f>ROWS($B$3:B223)</f>
        <v>221</v>
      </c>
      <c r="I223" s="95" t="str">
        <f t="shared" si="10"/>
        <v/>
      </c>
      <c r="J223" s="95" t="str">
        <f t="shared" si="11"/>
        <v/>
      </c>
      <c r="M223" s="96" t="str" cm="1">
        <f t="array" ref="M223">IFERROR(INDEX($B$3:$B$496,J223,1),"")</f>
        <v/>
      </c>
      <c r="N223" s="96"/>
    </row>
    <row r="224" spans="1:14" x14ac:dyDescent="0.2">
      <c r="A224"/>
      <c r="B224" s="101" t="str">
        <f t="shared" si="9"/>
        <v>HAY RICHARD</v>
      </c>
      <c r="C224" s="102" t="s">
        <v>900</v>
      </c>
      <c r="D224" s="102" t="s">
        <v>433</v>
      </c>
      <c r="E224" s="102" t="s">
        <v>901</v>
      </c>
      <c r="F224" s="102" t="s">
        <v>765</v>
      </c>
      <c r="G224" s="95"/>
      <c r="H224" s="106">
        <f>ROWS($B$3:B224)</f>
        <v>222</v>
      </c>
      <c r="I224" s="95" t="str">
        <f t="shared" si="10"/>
        <v/>
      </c>
      <c r="J224" s="95" t="str">
        <f t="shared" si="11"/>
        <v/>
      </c>
      <c r="M224" s="96" t="str" cm="1">
        <f t="array" ref="M224">IFERROR(INDEX($B$3:$B$496,J224,1),"")</f>
        <v/>
      </c>
      <c r="N224" s="96"/>
    </row>
    <row r="225" spans="1:14" x14ac:dyDescent="0.2">
      <c r="A225"/>
      <c r="B225" s="101" t="str">
        <f t="shared" si="9"/>
        <v>HEBBEN PIERRE</v>
      </c>
      <c r="C225" s="102" t="s">
        <v>81</v>
      </c>
      <c r="D225" s="102" t="s">
        <v>430</v>
      </c>
      <c r="E225" s="102" t="s">
        <v>171</v>
      </c>
      <c r="F225" s="102" t="s">
        <v>88</v>
      </c>
      <c r="G225" s="95"/>
      <c r="H225" s="106">
        <f>ROWS($B$3:B225)</f>
        <v>223</v>
      </c>
      <c r="I225" s="95" t="str">
        <f t="shared" si="10"/>
        <v/>
      </c>
      <c r="J225" s="95" t="str">
        <f t="shared" si="11"/>
        <v/>
      </c>
      <c r="M225" s="96" t="str" cm="1">
        <f t="array" ref="M225">IFERROR(INDEX($B$3:$B$496,J225,1),"")</f>
        <v/>
      </c>
      <c r="N225" s="96"/>
    </row>
    <row r="226" spans="1:14" x14ac:dyDescent="0.2">
      <c r="A226"/>
      <c r="B226" s="103" t="str">
        <f t="shared" si="9"/>
        <v>HEBBEN LILIANE</v>
      </c>
      <c r="C226" s="104" t="s">
        <v>81</v>
      </c>
      <c r="D226" s="104" t="s">
        <v>434</v>
      </c>
      <c r="E226" s="104" t="s">
        <v>197</v>
      </c>
      <c r="F226" s="104" t="s">
        <v>88</v>
      </c>
      <c r="G226" s="95"/>
      <c r="H226" s="106">
        <f>ROWS($B$3:B226)</f>
        <v>224</v>
      </c>
      <c r="I226" s="95" t="str">
        <f t="shared" si="10"/>
        <v/>
      </c>
      <c r="J226" s="95" t="str">
        <f t="shared" si="11"/>
        <v/>
      </c>
      <c r="M226" s="96" t="str" cm="1">
        <f t="array" ref="M226">IFERROR(INDEX($B$3:$B$496,J226,1),"")</f>
        <v/>
      </c>
      <c r="N226" s="96"/>
    </row>
    <row r="227" spans="1:14" x14ac:dyDescent="0.2">
      <c r="A227"/>
      <c r="B227" s="101" t="str">
        <f t="shared" si="9"/>
        <v>HEMBERT ALAIN</v>
      </c>
      <c r="C227" s="102" t="s">
        <v>156</v>
      </c>
      <c r="D227" s="102" t="s">
        <v>362</v>
      </c>
      <c r="E227" s="102" t="s">
        <v>258</v>
      </c>
      <c r="F227" s="102" t="s">
        <v>768</v>
      </c>
      <c r="G227" s="95"/>
      <c r="H227" s="106">
        <f>ROWS($B$3:B227)</f>
        <v>225</v>
      </c>
      <c r="I227" s="95" t="str">
        <f t="shared" si="10"/>
        <v/>
      </c>
      <c r="J227" s="95" t="str">
        <f t="shared" si="11"/>
        <v/>
      </c>
      <c r="M227" s="96" t="str" cm="1">
        <f t="array" ref="M227">IFERROR(INDEX($B$3:$B$496,J227,1),"")</f>
        <v/>
      </c>
      <c r="N227" s="96"/>
    </row>
    <row r="228" spans="1:14" x14ac:dyDescent="0.2">
      <c r="A228"/>
      <c r="B228" s="101" t="str">
        <f t="shared" si="9"/>
        <v>HENNE ANDRE</v>
      </c>
      <c r="C228" s="102" t="s">
        <v>695</v>
      </c>
      <c r="D228" s="102" t="s">
        <v>369</v>
      </c>
      <c r="E228" s="102" t="s">
        <v>696</v>
      </c>
      <c r="F228" s="102" t="s">
        <v>765</v>
      </c>
      <c r="G228" s="95"/>
      <c r="H228" s="106">
        <f>ROWS($B$3:B228)</f>
        <v>226</v>
      </c>
      <c r="I228" s="95" t="str">
        <f t="shared" si="10"/>
        <v/>
      </c>
      <c r="J228" s="95" t="str">
        <f t="shared" si="11"/>
        <v/>
      </c>
      <c r="M228" s="96" t="str" cm="1">
        <f t="array" ref="M228">IFERROR(INDEX($B$3:$B$496,J228,1),"")</f>
        <v/>
      </c>
      <c r="N228" s="96"/>
    </row>
    <row r="229" spans="1:14" x14ac:dyDescent="0.2">
      <c r="A229"/>
      <c r="B229" s="103" t="str">
        <f t="shared" si="9"/>
        <v>HENRY GERARD</v>
      </c>
      <c r="C229" s="104" t="s">
        <v>435</v>
      </c>
      <c r="D229" s="104" t="s">
        <v>417</v>
      </c>
      <c r="E229" s="104" t="s">
        <v>436</v>
      </c>
      <c r="F229" s="104" t="s">
        <v>947</v>
      </c>
      <c r="G229" s="95"/>
      <c r="H229" s="106">
        <f>ROWS($B$3:B229)</f>
        <v>227</v>
      </c>
      <c r="I229" s="95" t="str">
        <f t="shared" si="10"/>
        <v/>
      </c>
      <c r="J229" s="95" t="str">
        <f t="shared" si="11"/>
        <v/>
      </c>
      <c r="M229" s="96" t="str" cm="1">
        <f t="array" ref="M229">IFERROR(INDEX($B$3:$B$496,J229,1),"")</f>
        <v/>
      </c>
      <c r="N229" s="96"/>
    </row>
    <row r="230" spans="1:14" x14ac:dyDescent="0.2">
      <c r="A230"/>
      <c r="B230" s="103" t="str">
        <f t="shared" si="9"/>
        <v>HENTGES CHARLES</v>
      </c>
      <c r="C230" s="104" t="s">
        <v>437</v>
      </c>
      <c r="D230" s="104" t="s">
        <v>438</v>
      </c>
      <c r="E230" s="104" t="s">
        <v>439</v>
      </c>
      <c r="F230" s="104" t="s">
        <v>1120</v>
      </c>
      <c r="G230" s="95"/>
      <c r="H230" s="106">
        <f>ROWS($B$3:B230)</f>
        <v>228</v>
      </c>
      <c r="I230" s="95" t="str">
        <f t="shared" si="10"/>
        <v/>
      </c>
      <c r="J230" s="95" t="str">
        <f t="shared" si="11"/>
        <v/>
      </c>
      <c r="M230" s="96" t="str" cm="1">
        <f t="array" ref="M230">IFERROR(INDEX($B$3:$B$496,J230,1),"")</f>
        <v/>
      </c>
      <c r="N230" s="96"/>
    </row>
    <row r="231" spans="1:14" x14ac:dyDescent="0.2">
      <c r="A231"/>
      <c r="B231" s="101" t="str">
        <f t="shared" si="9"/>
        <v>HERMANT PIERRE</v>
      </c>
      <c r="C231" s="102" t="s">
        <v>166</v>
      </c>
      <c r="D231" s="102" t="s">
        <v>430</v>
      </c>
      <c r="E231" s="102" t="s">
        <v>310</v>
      </c>
      <c r="F231" s="102" t="s">
        <v>835</v>
      </c>
      <c r="G231" s="95"/>
      <c r="H231" s="106">
        <f>ROWS($B$3:B231)</f>
        <v>229</v>
      </c>
      <c r="I231" s="95" t="str">
        <f t="shared" si="10"/>
        <v/>
      </c>
      <c r="J231" s="95" t="str">
        <f t="shared" si="11"/>
        <v/>
      </c>
      <c r="M231" s="96" t="str" cm="1">
        <f t="array" ref="M231">IFERROR(INDEX($B$3:$B$496,J231,1),"")</f>
        <v/>
      </c>
      <c r="N231" s="96"/>
    </row>
    <row r="232" spans="1:14" x14ac:dyDescent="0.2">
      <c r="A232"/>
      <c r="B232" s="103" t="str">
        <f t="shared" si="9"/>
        <v>HERMANT MAXIME</v>
      </c>
      <c r="C232" s="104" t="s">
        <v>166</v>
      </c>
      <c r="D232" s="104" t="s">
        <v>442</v>
      </c>
      <c r="E232" s="104" t="s">
        <v>697</v>
      </c>
      <c r="F232" s="104" t="s">
        <v>835</v>
      </c>
      <c r="G232" s="95"/>
      <c r="H232" s="106">
        <f>ROWS($B$3:B232)</f>
        <v>230</v>
      </c>
      <c r="I232" s="95" t="str">
        <f t="shared" si="10"/>
        <v/>
      </c>
      <c r="J232" s="95" t="str">
        <f t="shared" si="11"/>
        <v/>
      </c>
      <c r="M232" s="96" t="str" cm="1">
        <f t="array" ref="M232">IFERROR(INDEX($B$3:$B$496,J232,1),"")</f>
        <v/>
      </c>
      <c r="N232" s="96"/>
    </row>
    <row r="233" spans="1:14" x14ac:dyDescent="0.2">
      <c r="A233"/>
      <c r="B233" s="101" t="str">
        <f t="shared" si="9"/>
        <v>HEROGUEZ BERNARD</v>
      </c>
      <c r="C233" s="102" t="s">
        <v>311</v>
      </c>
      <c r="D233" s="102" t="s">
        <v>337</v>
      </c>
      <c r="E233" s="102" t="s">
        <v>312</v>
      </c>
      <c r="F233" s="102" t="s">
        <v>1120</v>
      </c>
      <c r="G233" s="95"/>
      <c r="H233" s="106">
        <f>ROWS($B$3:B233)</f>
        <v>231</v>
      </c>
      <c r="I233" s="95" t="str">
        <f t="shared" si="10"/>
        <v/>
      </c>
      <c r="J233" s="95" t="str">
        <f t="shared" si="11"/>
        <v/>
      </c>
      <c r="M233" s="96" t="str" cm="1">
        <f t="array" ref="M233">IFERROR(INDEX($B$3:$B$496,J233,1),"")</f>
        <v/>
      </c>
      <c r="N233" s="96"/>
    </row>
    <row r="234" spans="1:14" x14ac:dyDescent="0.2">
      <c r="A234"/>
      <c r="B234" s="101" t="str">
        <f t="shared" si="9"/>
        <v>HIMBLOT LORENZO</v>
      </c>
      <c r="C234" s="102" t="s">
        <v>550</v>
      </c>
      <c r="D234" s="102" t="s">
        <v>551</v>
      </c>
      <c r="E234" s="102" t="s">
        <v>552</v>
      </c>
      <c r="F234" s="102" t="s">
        <v>532</v>
      </c>
      <c r="G234" s="95"/>
      <c r="H234" s="106">
        <f>ROWS($B$3:B234)</f>
        <v>232</v>
      </c>
      <c r="I234" s="95" t="str">
        <f t="shared" si="10"/>
        <v/>
      </c>
      <c r="J234" s="95" t="str">
        <f t="shared" si="11"/>
        <v/>
      </c>
      <c r="M234" s="96" t="str" cm="1">
        <f t="array" ref="M234">IFERROR(INDEX($B$3:$B$496,J234,1),"")</f>
        <v/>
      </c>
      <c r="N234" s="96"/>
    </row>
    <row r="235" spans="1:14" x14ac:dyDescent="0.2">
      <c r="A235"/>
      <c r="B235" s="101" t="str">
        <f t="shared" si="9"/>
        <v>HOROWICZ GEORGES</v>
      </c>
      <c r="C235" s="102" t="s">
        <v>313</v>
      </c>
      <c r="D235" s="102" t="s">
        <v>401</v>
      </c>
      <c r="E235" s="102" t="s">
        <v>314</v>
      </c>
      <c r="F235" s="102" t="s">
        <v>947</v>
      </c>
      <c r="G235" s="95"/>
      <c r="H235" s="106">
        <f>ROWS($B$3:B235)</f>
        <v>233</v>
      </c>
      <c r="I235" s="95" t="str">
        <f t="shared" si="10"/>
        <v/>
      </c>
      <c r="J235" s="95" t="str">
        <f t="shared" si="11"/>
        <v/>
      </c>
      <c r="M235" s="96" t="str" cm="1">
        <f t="array" ref="M235">IFERROR(INDEX($B$3:$B$496,J235,1),"")</f>
        <v/>
      </c>
      <c r="N235" s="96"/>
    </row>
    <row r="236" spans="1:14" x14ac:dyDescent="0.2">
      <c r="A236"/>
      <c r="B236" s="103" t="str">
        <f t="shared" si="9"/>
        <v>HOTTE JEAN LOUIS</v>
      </c>
      <c r="C236" s="104" t="s">
        <v>134</v>
      </c>
      <c r="D236" s="104" t="s">
        <v>347</v>
      </c>
      <c r="E236" s="104" t="s">
        <v>172</v>
      </c>
      <c r="F236" s="104" t="s">
        <v>765</v>
      </c>
      <c r="G236" s="95"/>
      <c r="H236" s="106">
        <f>ROWS($B$3:B236)</f>
        <v>234</v>
      </c>
      <c r="I236" s="95" t="str">
        <f t="shared" si="10"/>
        <v/>
      </c>
      <c r="J236" s="95" t="str">
        <f t="shared" si="11"/>
        <v/>
      </c>
      <c r="M236" s="96" t="str" cm="1">
        <f t="array" ref="M236">IFERROR(INDEX($B$3:$B$496,J236,1),"")</f>
        <v/>
      </c>
      <c r="N236" s="96"/>
    </row>
    <row r="237" spans="1:14" x14ac:dyDescent="0.2">
      <c r="A237"/>
      <c r="B237" s="103" t="str">
        <f t="shared" si="9"/>
        <v>HUBERT OLIVIER</v>
      </c>
      <c r="C237" s="104" t="s">
        <v>34</v>
      </c>
      <c r="D237" s="104" t="s">
        <v>443</v>
      </c>
      <c r="E237" s="104" t="s">
        <v>190</v>
      </c>
      <c r="F237" s="104" t="s">
        <v>765</v>
      </c>
      <c r="G237" s="95"/>
      <c r="H237" s="106">
        <f>ROWS($B$3:B237)</f>
        <v>235</v>
      </c>
      <c r="I237" s="95" t="str">
        <f t="shared" si="10"/>
        <v/>
      </c>
      <c r="J237" s="95" t="str">
        <f t="shared" si="11"/>
        <v/>
      </c>
      <c r="M237" s="96" t="str" cm="1">
        <f t="array" ref="M237">IFERROR(INDEX($B$3:$B$496,J237,1),"")</f>
        <v/>
      </c>
      <c r="N237" s="96"/>
    </row>
    <row r="238" spans="1:14" x14ac:dyDescent="0.2">
      <c r="A238"/>
      <c r="B238" s="103" t="str">
        <f t="shared" si="9"/>
        <v>HUBERT FABRICE</v>
      </c>
      <c r="C238" s="104" t="s">
        <v>34</v>
      </c>
      <c r="D238" s="104" t="s">
        <v>390</v>
      </c>
      <c r="E238" s="104" t="s">
        <v>191</v>
      </c>
      <c r="F238" s="104" t="s">
        <v>765</v>
      </c>
      <c r="G238" s="95"/>
      <c r="H238" s="106">
        <f>ROWS($B$3:B238)</f>
        <v>236</v>
      </c>
      <c r="I238" s="95" t="str">
        <f t="shared" si="10"/>
        <v/>
      </c>
      <c r="J238" s="95" t="str">
        <f t="shared" si="11"/>
        <v/>
      </c>
      <c r="M238" s="96" t="str" cm="1">
        <f t="array" ref="M238">IFERROR(INDEX($B$3:$B$496,J238,1),"")</f>
        <v/>
      </c>
      <c r="N238" s="96"/>
    </row>
    <row r="239" spans="1:14" x14ac:dyDescent="0.2">
      <c r="A239"/>
      <c r="B239" s="103" t="str">
        <f t="shared" si="9"/>
        <v>HUBERT HERVE</v>
      </c>
      <c r="C239" s="104" t="s">
        <v>34</v>
      </c>
      <c r="D239" s="104" t="s">
        <v>441</v>
      </c>
      <c r="E239" s="104" t="s">
        <v>205</v>
      </c>
      <c r="F239" s="104" t="s">
        <v>765</v>
      </c>
      <c r="G239" s="95"/>
      <c r="H239" s="106">
        <f>ROWS($B$3:B239)</f>
        <v>237</v>
      </c>
      <c r="I239" s="95" t="str">
        <f t="shared" si="10"/>
        <v/>
      </c>
      <c r="J239" s="95" t="str">
        <f t="shared" si="11"/>
        <v/>
      </c>
      <c r="M239" s="96" t="str" cm="1">
        <f t="array" ref="M239">IFERROR(INDEX($B$3:$B$496,J239,1),"")</f>
        <v/>
      </c>
      <c r="N239" s="96"/>
    </row>
    <row r="240" spans="1:14" x14ac:dyDescent="0.2">
      <c r="A240"/>
      <c r="B240" s="101" t="str">
        <f t="shared" si="9"/>
        <v>HUBERT THOMAS</v>
      </c>
      <c r="C240" s="102" t="s">
        <v>34</v>
      </c>
      <c r="D240" s="102" t="s">
        <v>444</v>
      </c>
      <c r="E240" s="102" t="s">
        <v>296</v>
      </c>
      <c r="F240" s="102" t="s">
        <v>765</v>
      </c>
      <c r="G240" s="95"/>
      <c r="H240" s="106">
        <f>ROWS($B$3:B240)</f>
        <v>238</v>
      </c>
      <c r="I240" s="95" t="str">
        <f t="shared" si="10"/>
        <v/>
      </c>
      <c r="J240" s="95" t="str">
        <f t="shared" si="11"/>
        <v/>
      </c>
      <c r="M240" s="96" t="str" cm="1">
        <f t="array" ref="M240">IFERROR(INDEX($B$3:$B$496,J240,1),"")</f>
        <v/>
      </c>
      <c r="N240" s="96"/>
    </row>
    <row r="241" spans="1:14" x14ac:dyDescent="0.2">
      <c r="A241"/>
      <c r="B241" s="101" t="str">
        <f t="shared" si="9"/>
        <v>ISAERT PATRICK</v>
      </c>
      <c r="C241" s="102" t="s">
        <v>445</v>
      </c>
      <c r="D241" s="102" t="s">
        <v>366</v>
      </c>
      <c r="E241" s="102" t="s">
        <v>446</v>
      </c>
      <c r="F241" s="102" t="s">
        <v>947</v>
      </c>
      <c r="G241" s="95"/>
      <c r="H241" s="106">
        <f>ROWS($B$3:B241)</f>
        <v>239</v>
      </c>
      <c r="I241" s="95" t="str">
        <f t="shared" si="10"/>
        <v/>
      </c>
      <c r="J241" s="95" t="str">
        <f t="shared" si="11"/>
        <v/>
      </c>
      <c r="M241" s="96" t="str" cm="1">
        <f t="array" ref="M241">IFERROR(INDEX($B$3:$B$496,J241,1),"")</f>
        <v/>
      </c>
      <c r="N241" s="96"/>
    </row>
    <row r="242" spans="1:14" x14ac:dyDescent="0.2">
      <c r="A242"/>
      <c r="B242" s="101" t="str">
        <f t="shared" si="9"/>
        <v>JACQUES LIONEL</v>
      </c>
      <c r="C242" s="102" t="s">
        <v>426</v>
      </c>
      <c r="D242" s="102" t="s">
        <v>364</v>
      </c>
      <c r="E242" s="102" t="s">
        <v>576</v>
      </c>
      <c r="F242" s="102" t="s">
        <v>88</v>
      </c>
      <c r="G242" s="95"/>
      <c r="H242" s="106">
        <f>ROWS($B$3:B242)</f>
        <v>240</v>
      </c>
      <c r="I242" s="95" t="str">
        <f t="shared" si="10"/>
        <v/>
      </c>
      <c r="J242" s="95" t="str">
        <f t="shared" si="11"/>
        <v/>
      </c>
      <c r="M242" s="96" t="str" cm="1">
        <f t="array" ref="M242">IFERROR(INDEX($B$3:$B$496,J242,1),"")</f>
        <v/>
      </c>
      <c r="N242" s="96"/>
    </row>
    <row r="243" spans="1:14" x14ac:dyDescent="0.2">
      <c r="A243"/>
      <c r="B243" s="103" t="str">
        <f t="shared" si="9"/>
        <v>JAUBERT CHRISTOPHE</v>
      </c>
      <c r="C243" s="104" t="s">
        <v>1035</v>
      </c>
      <c r="D243" s="104" t="s">
        <v>422</v>
      </c>
      <c r="E243" s="104" t="s">
        <v>1036</v>
      </c>
      <c r="F243" s="104" t="s">
        <v>532</v>
      </c>
      <c r="G243" s="95"/>
      <c r="H243" s="106">
        <f>ROWS($B$3:B243)</f>
        <v>241</v>
      </c>
      <c r="I243" s="95" t="str">
        <f t="shared" si="10"/>
        <v/>
      </c>
      <c r="J243" s="95" t="str">
        <f t="shared" si="11"/>
        <v/>
      </c>
      <c r="M243" s="96" t="str" cm="1">
        <f t="array" ref="M243">IFERROR(INDEX($B$3:$B$496,J243,1),"")</f>
        <v/>
      </c>
      <c r="N243" s="96"/>
    </row>
    <row r="244" spans="1:14" x14ac:dyDescent="0.2">
      <c r="A244"/>
      <c r="B244" s="101" t="str">
        <f t="shared" si="9"/>
        <v>JEANTET ARTHUR</v>
      </c>
      <c r="C244" s="102" t="s">
        <v>897</v>
      </c>
      <c r="D244" s="102" t="s">
        <v>898</v>
      </c>
      <c r="E244" s="102" t="s">
        <v>899</v>
      </c>
      <c r="F244" s="102" t="s">
        <v>835</v>
      </c>
      <c r="G244" s="95"/>
      <c r="H244" s="106">
        <f>ROWS($B$3:B244)</f>
        <v>242</v>
      </c>
      <c r="I244" s="95" t="str">
        <f t="shared" si="10"/>
        <v/>
      </c>
      <c r="J244" s="95" t="str">
        <f t="shared" si="11"/>
        <v/>
      </c>
      <c r="M244" s="96" t="str" cm="1">
        <f t="array" ref="M244">IFERROR(INDEX($B$3:$B$496,J244,1),"")</f>
        <v/>
      </c>
      <c r="N244" s="96"/>
    </row>
    <row r="245" spans="1:14" x14ac:dyDescent="0.2">
      <c r="A245"/>
      <c r="B245" s="103" t="str">
        <f t="shared" si="9"/>
        <v>JENARD FRANCOIS</v>
      </c>
      <c r="C245" s="104" t="s">
        <v>1135</v>
      </c>
      <c r="D245" s="104" t="s">
        <v>395</v>
      </c>
      <c r="E245" s="104" t="s">
        <v>1136</v>
      </c>
      <c r="F245" s="104" t="s">
        <v>1120</v>
      </c>
      <c r="G245" s="95"/>
      <c r="H245" s="106">
        <f>ROWS($B$3:B245)</f>
        <v>243</v>
      </c>
      <c r="I245" s="95" t="str">
        <f t="shared" si="10"/>
        <v/>
      </c>
      <c r="J245" s="95" t="str">
        <f t="shared" si="11"/>
        <v/>
      </c>
      <c r="M245" s="96" t="str" cm="1">
        <f t="array" ref="M245">IFERROR(INDEX($B$3:$B$496,J245,1),"")</f>
        <v/>
      </c>
      <c r="N245" s="96"/>
    </row>
    <row r="246" spans="1:14" x14ac:dyDescent="0.2">
      <c r="A246"/>
      <c r="B246" s="101" t="str">
        <f t="shared" si="9"/>
        <v>JONIOT CHRISTEL</v>
      </c>
      <c r="C246" s="102" t="s">
        <v>1016</v>
      </c>
      <c r="D246" s="102" t="s">
        <v>1017</v>
      </c>
      <c r="E246" s="102" t="s">
        <v>1018</v>
      </c>
      <c r="F246" s="102" t="s">
        <v>1013</v>
      </c>
      <c r="G246" s="95"/>
      <c r="H246" s="106">
        <f>ROWS($B$3:B246)</f>
        <v>244</v>
      </c>
      <c r="I246" s="95" t="str">
        <f t="shared" si="10"/>
        <v/>
      </c>
      <c r="J246" s="95" t="str">
        <f t="shared" si="11"/>
        <v/>
      </c>
      <c r="M246" s="96" t="str" cm="1">
        <f t="array" ref="M246">IFERROR(INDEX($B$3:$B$496,J246,1),"")</f>
        <v/>
      </c>
      <c r="N246" s="96"/>
    </row>
    <row r="247" spans="1:14" x14ac:dyDescent="0.2">
      <c r="A247"/>
      <c r="B247" s="103" t="str">
        <f t="shared" si="9"/>
        <v>JOUINOT ISABELLE</v>
      </c>
      <c r="C247" s="104" t="s">
        <v>553</v>
      </c>
      <c r="D247" s="104" t="s">
        <v>554</v>
      </c>
      <c r="E247" s="104" t="s">
        <v>555</v>
      </c>
      <c r="F247" s="104" t="s">
        <v>835</v>
      </c>
      <c r="G247" s="95"/>
      <c r="H247" s="106">
        <f>ROWS($B$3:B247)</f>
        <v>245</v>
      </c>
      <c r="I247" s="95" t="str">
        <f t="shared" si="10"/>
        <v/>
      </c>
      <c r="J247" s="95" t="str">
        <f t="shared" si="11"/>
        <v/>
      </c>
      <c r="M247" s="96" t="str" cm="1">
        <f t="array" ref="M247">IFERROR(INDEX($B$3:$B$496,J247,1),"")</f>
        <v/>
      </c>
      <c r="N247" s="96"/>
    </row>
    <row r="248" spans="1:14" x14ac:dyDescent="0.2">
      <c r="A248"/>
      <c r="B248" s="103" t="str">
        <f t="shared" si="9"/>
        <v>JUSTIN CHRISTIAN</v>
      </c>
      <c r="C248" s="104" t="s">
        <v>136</v>
      </c>
      <c r="D248" s="104" t="s">
        <v>334</v>
      </c>
      <c r="E248" s="104" t="s">
        <v>177</v>
      </c>
      <c r="F248" s="104" t="s">
        <v>1105</v>
      </c>
      <c r="G248" s="95"/>
      <c r="H248" s="106">
        <f>ROWS($B$3:B248)</f>
        <v>246</v>
      </c>
      <c r="I248" s="95" t="str">
        <f t="shared" si="10"/>
        <v/>
      </c>
      <c r="J248" s="95" t="str">
        <f t="shared" si="11"/>
        <v/>
      </c>
      <c r="M248" s="96" t="str" cm="1">
        <f t="array" ref="M248">IFERROR(INDEX($B$3:$B$496,J248,1),"")</f>
        <v/>
      </c>
      <c r="N248" s="96"/>
    </row>
    <row r="249" spans="1:14" x14ac:dyDescent="0.2">
      <c r="A249"/>
      <c r="B249" s="101" t="str">
        <f t="shared" si="9"/>
        <v>KERLEVEO ANDRE</v>
      </c>
      <c r="C249" s="102" t="s">
        <v>447</v>
      </c>
      <c r="D249" s="102" t="s">
        <v>369</v>
      </c>
      <c r="E249" s="102" t="s">
        <v>448</v>
      </c>
      <c r="F249" s="102" t="s">
        <v>947</v>
      </c>
      <c r="G249" s="95"/>
      <c r="H249" s="106">
        <f>ROWS($B$3:B249)</f>
        <v>247</v>
      </c>
      <c r="I249" s="95" t="str">
        <f t="shared" si="10"/>
        <v/>
      </c>
      <c r="J249" s="95" t="str">
        <f t="shared" si="11"/>
        <v/>
      </c>
      <c r="M249" s="96" t="str" cm="1">
        <f t="array" ref="M249">IFERROR(INDEX($B$3:$B$496,J249,1),"")</f>
        <v/>
      </c>
      <c r="N249" s="96"/>
    </row>
    <row r="250" spans="1:14" x14ac:dyDescent="0.2">
      <c r="A250"/>
      <c r="B250" s="103" t="str">
        <f t="shared" si="9"/>
        <v>KIMUS DAVID</v>
      </c>
      <c r="C250" s="104" t="s">
        <v>449</v>
      </c>
      <c r="D250" s="104" t="s">
        <v>336</v>
      </c>
      <c r="E250" s="104" t="s">
        <v>450</v>
      </c>
      <c r="F250" s="104" t="s">
        <v>835</v>
      </c>
      <c r="G250" s="95"/>
      <c r="H250" s="106">
        <f>ROWS($B$3:B250)</f>
        <v>248</v>
      </c>
      <c r="I250" s="95" t="str">
        <f t="shared" si="10"/>
        <v/>
      </c>
      <c r="J250" s="95" t="str">
        <f t="shared" si="11"/>
        <v/>
      </c>
      <c r="M250" s="96" t="str" cm="1">
        <f t="array" ref="M250">IFERROR(INDEX($B$3:$B$496,J250,1),"")</f>
        <v/>
      </c>
      <c r="N250" s="96"/>
    </row>
    <row r="251" spans="1:14" x14ac:dyDescent="0.2">
      <c r="A251"/>
      <c r="B251" s="101" t="str">
        <f t="shared" si="9"/>
        <v>KLUGA MICHEL</v>
      </c>
      <c r="C251" s="102" t="s">
        <v>936</v>
      </c>
      <c r="D251" s="102" t="s">
        <v>384</v>
      </c>
      <c r="E251" s="102" t="s">
        <v>937</v>
      </c>
      <c r="F251" s="102" t="s">
        <v>88</v>
      </c>
      <c r="G251" s="95"/>
      <c r="H251" s="106">
        <f>ROWS($B$3:B251)</f>
        <v>249</v>
      </c>
      <c r="I251" s="95" t="str">
        <f t="shared" si="10"/>
        <v/>
      </c>
      <c r="J251" s="95" t="str">
        <f t="shared" si="11"/>
        <v/>
      </c>
      <c r="M251" s="96" t="str" cm="1">
        <f t="array" ref="M251">IFERROR(INDEX($B$3:$B$496,J251,1),"")</f>
        <v/>
      </c>
      <c r="N251" s="96"/>
    </row>
    <row r="252" spans="1:14" x14ac:dyDescent="0.2">
      <c r="A252"/>
      <c r="B252" s="101" t="str">
        <f t="shared" si="9"/>
        <v>KRAWCZYK FRANCOIS</v>
      </c>
      <c r="C252" s="102" t="s">
        <v>135</v>
      </c>
      <c r="D252" s="102" t="s">
        <v>395</v>
      </c>
      <c r="E252" s="102" t="s">
        <v>175</v>
      </c>
      <c r="F252" s="102" t="s">
        <v>87</v>
      </c>
      <c r="G252" s="95"/>
      <c r="H252" s="106">
        <f>ROWS($B$3:B252)</f>
        <v>250</v>
      </c>
      <c r="I252" s="95" t="str">
        <f t="shared" si="10"/>
        <v/>
      </c>
      <c r="J252" s="95" t="str">
        <f t="shared" si="11"/>
        <v/>
      </c>
      <c r="M252" s="96" t="str" cm="1">
        <f t="array" ref="M252">IFERROR(INDEX($B$3:$B$496,J252,1),"")</f>
        <v/>
      </c>
      <c r="N252" s="96"/>
    </row>
    <row r="253" spans="1:14" x14ac:dyDescent="0.2">
      <c r="A253"/>
      <c r="B253" s="103" t="str">
        <f t="shared" si="9"/>
        <v>LAMARCHE ERIC</v>
      </c>
      <c r="C253" s="104" t="s">
        <v>966</v>
      </c>
      <c r="D253" s="104" t="s">
        <v>662</v>
      </c>
      <c r="E253" s="104" t="s">
        <v>967</v>
      </c>
      <c r="F253" s="104" t="s">
        <v>947</v>
      </c>
      <c r="G253" s="95"/>
      <c r="H253" s="106">
        <f>ROWS($B$3:B253)</f>
        <v>251</v>
      </c>
      <c r="I253" s="95" t="str">
        <f t="shared" si="10"/>
        <v/>
      </c>
      <c r="J253" s="95" t="str">
        <f t="shared" si="11"/>
        <v/>
      </c>
      <c r="M253" s="96" t="str" cm="1">
        <f t="array" ref="M253">IFERROR(INDEX($B$3:$B$496,J253,1),"")</f>
        <v/>
      </c>
      <c r="N253" s="96"/>
    </row>
    <row r="254" spans="1:14" x14ac:dyDescent="0.2">
      <c r="A254"/>
      <c r="B254" s="103" t="str">
        <f t="shared" si="9"/>
        <v>LAMARRE REGIS</v>
      </c>
      <c r="C254" s="104" t="s">
        <v>286</v>
      </c>
      <c r="D254" s="104" t="s">
        <v>451</v>
      </c>
      <c r="E254" s="104" t="s">
        <v>287</v>
      </c>
      <c r="F254" s="104" t="s">
        <v>947</v>
      </c>
      <c r="G254" s="95"/>
      <c r="H254" s="106">
        <f>ROWS($B$3:B254)</f>
        <v>252</v>
      </c>
      <c r="I254" s="95" t="str">
        <f t="shared" si="10"/>
        <v/>
      </c>
      <c r="J254" s="95" t="str">
        <f t="shared" si="11"/>
        <v/>
      </c>
      <c r="M254" s="96" t="str" cm="1">
        <f t="array" ref="M254">IFERROR(INDEX($B$3:$B$496,J254,1),"")</f>
        <v/>
      </c>
      <c r="N254" s="96"/>
    </row>
    <row r="255" spans="1:14" x14ac:dyDescent="0.2">
      <c r="A255"/>
      <c r="B255" s="101" t="str">
        <f t="shared" si="9"/>
        <v>LANCRY BRUNO</v>
      </c>
      <c r="C255" s="102" t="s">
        <v>698</v>
      </c>
      <c r="D255" s="102" t="s">
        <v>341</v>
      </c>
      <c r="E255" s="102" t="s">
        <v>699</v>
      </c>
      <c r="F255" s="102" t="s">
        <v>947</v>
      </c>
      <c r="G255" s="95"/>
      <c r="H255" s="106">
        <f>ROWS($B$3:B255)</f>
        <v>253</v>
      </c>
      <c r="I255" s="95" t="str">
        <f t="shared" si="10"/>
        <v/>
      </c>
      <c r="J255" s="95" t="str">
        <f t="shared" si="11"/>
        <v/>
      </c>
      <c r="M255" s="96" t="str" cm="1">
        <f t="array" ref="M255">IFERROR(INDEX($B$3:$B$496,J255,1),"")</f>
        <v/>
      </c>
      <c r="N255" s="96"/>
    </row>
    <row r="256" spans="1:14" x14ac:dyDescent="0.2">
      <c r="A256"/>
      <c r="B256" s="103" t="str">
        <f t="shared" si="9"/>
        <v>LANDRY PATRICK</v>
      </c>
      <c r="C256" s="104" t="s">
        <v>452</v>
      </c>
      <c r="D256" s="104" t="s">
        <v>366</v>
      </c>
      <c r="E256" s="104" t="s">
        <v>453</v>
      </c>
      <c r="F256" s="104" t="s">
        <v>835</v>
      </c>
      <c r="G256" s="95"/>
      <c r="H256" s="106">
        <f>ROWS($B$3:B256)</f>
        <v>254</v>
      </c>
      <c r="I256" s="95" t="str">
        <f t="shared" si="10"/>
        <v/>
      </c>
      <c r="J256" s="95" t="str">
        <f t="shared" si="11"/>
        <v/>
      </c>
      <c r="M256" s="96" t="str" cm="1">
        <f t="array" ref="M256">IFERROR(INDEX($B$3:$B$496,J256,1),"")</f>
        <v/>
      </c>
      <c r="N256" s="96"/>
    </row>
    <row r="257" spans="1:14" x14ac:dyDescent="0.2">
      <c r="A257"/>
      <c r="B257" s="103" t="str">
        <f t="shared" si="9"/>
        <v>LAOUR JEREMY</v>
      </c>
      <c r="C257" s="104" t="s">
        <v>1057</v>
      </c>
      <c r="D257" s="104" t="s">
        <v>349</v>
      </c>
      <c r="E257" s="104" t="s">
        <v>1058</v>
      </c>
      <c r="F257" s="104" t="s">
        <v>1056</v>
      </c>
      <c r="G257" s="95"/>
      <c r="H257" s="106">
        <f>ROWS($B$3:B257)</f>
        <v>255</v>
      </c>
      <c r="I257" s="95" t="str">
        <f t="shared" si="10"/>
        <v/>
      </c>
      <c r="J257" s="95" t="str">
        <f t="shared" si="11"/>
        <v/>
      </c>
      <c r="M257" s="96" t="str" cm="1">
        <f t="array" ref="M257">IFERROR(INDEX($B$3:$B$496,J257,1),"")</f>
        <v/>
      </c>
      <c r="N257" s="96"/>
    </row>
    <row r="258" spans="1:14" x14ac:dyDescent="0.2">
      <c r="A258"/>
      <c r="B258" s="103" t="str">
        <f t="shared" si="9"/>
        <v>LARTISIEN JEAN PAUL</v>
      </c>
      <c r="C258" s="104" t="s">
        <v>84</v>
      </c>
      <c r="D258" s="104" t="s">
        <v>454</v>
      </c>
      <c r="E258" s="104" t="s">
        <v>254</v>
      </c>
      <c r="F258" s="104" t="s">
        <v>87</v>
      </c>
      <c r="G258" s="95"/>
      <c r="H258" s="106">
        <f>ROWS($B$3:B258)</f>
        <v>256</v>
      </c>
      <c r="I258" s="95" t="str">
        <f t="shared" si="10"/>
        <v/>
      </c>
      <c r="J258" s="95" t="str">
        <f t="shared" si="11"/>
        <v/>
      </c>
      <c r="M258" s="96" t="str" cm="1">
        <f t="array" ref="M258">IFERROR(INDEX($B$3:$B$496,J258,1),"")</f>
        <v/>
      </c>
      <c r="N258" s="96"/>
    </row>
    <row r="259" spans="1:14" x14ac:dyDescent="0.2">
      <c r="A259"/>
      <c r="B259" s="103" t="str">
        <f t="shared" ref="B259:B322" si="12">C259 &amp; " " &amp;D259</f>
        <v>LASSALLE ROGER</v>
      </c>
      <c r="C259" s="104" t="s">
        <v>779</v>
      </c>
      <c r="D259" s="104" t="s">
        <v>455</v>
      </c>
      <c r="E259" s="104" t="s">
        <v>780</v>
      </c>
      <c r="F259" s="104" t="s">
        <v>768</v>
      </c>
      <c r="G259" s="95"/>
      <c r="H259" s="106">
        <f>ROWS($B$3:B259)</f>
        <v>257</v>
      </c>
      <c r="I259" s="95" t="str">
        <f t="shared" ref="I259:I322" si="13">IF(ISNUMBER(SEARCH($M$1,B259)),H259,"")</f>
        <v/>
      </c>
      <c r="J259" s="95" t="str">
        <f t="shared" ref="J259:J322" si="14">IFERROR(SMALL($I$3:$I$496,H259),"")</f>
        <v/>
      </c>
      <c r="M259" s="96" t="str" cm="1">
        <f t="array" ref="M259">IFERROR(INDEX($B$3:$B$496,J259,1),"")</f>
        <v/>
      </c>
      <c r="N259" s="96"/>
    </row>
    <row r="260" spans="1:14" x14ac:dyDescent="0.2">
      <c r="A260"/>
      <c r="B260" s="103" t="str">
        <f t="shared" si="12"/>
        <v>LASVAUX JACKY</v>
      </c>
      <c r="C260" s="104" t="s">
        <v>907</v>
      </c>
      <c r="D260" s="104" t="s">
        <v>908</v>
      </c>
      <c r="E260" s="104" t="s">
        <v>909</v>
      </c>
      <c r="F260" s="104" t="s">
        <v>88</v>
      </c>
      <c r="G260" s="95"/>
      <c r="H260" s="106">
        <f>ROWS($B$3:B260)</f>
        <v>258</v>
      </c>
      <c r="I260" s="95" t="str">
        <f t="shared" si="13"/>
        <v/>
      </c>
      <c r="J260" s="95" t="str">
        <f t="shared" si="14"/>
        <v/>
      </c>
      <c r="M260" s="96" t="str" cm="1">
        <f t="array" ref="M260">IFERROR(INDEX($B$3:$B$496,J260,1),"")</f>
        <v/>
      </c>
      <c r="N260" s="96"/>
    </row>
    <row r="261" spans="1:14" x14ac:dyDescent="0.2">
      <c r="A261"/>
      <c r="B261" s="101" t="str">
        <f t="shared" si="12"/>
        <v>LE ROLLAND ERIC</v>
      </c>
      <c r="C261" s="102" t="s">
        <v>1111</v>
      </c>
      <c r="D261" s="102" t="s">
        <v>662</v>
      </c>
      <c r="E261" s="102" t="s">
        <v>1112</v>
      </c>
      <c r="F261" s="102" t="s">
        <v>1105</v>
      </c>
      <c r="G261" s="95"/>
      <c r="H261" s="106">
        <f>ROWS($B$3:B261)</f>
        <v>259</v>
      </c>
      <c r="I261" s="95" t="str">
        <f t="shared" si="13"/>
        <v/>
      </c>
      <c r="J261" s="95" t="str">
        <f t="shared" si="14"/>
        <v/>
      </c>
      <c r="M261" s="96" t="str" cm="1">
        <f t="array" ref="M261">IFERROR(INDEX($B$3:$B$496,J261,1),"")</f>
        <v/>
      </c>
      <c r="N261" s="96"/>
    </row>
    <row r="262" spans="1:14" x14ac:dyDescent="0.2">
      <c r="A262"/>
      <c r="B262" s="101" t="str">
        <f t="shared" si="12"/>
        <v>LE ROUX THEO</v>
      </c>
      <c r="C262" s="102" t="s">
        <v>929</v>
      </c>
      <c r="D262" s="102" t="s">
        <v>580</v>
      </c>
      <c r="E262" s="102" t="s">
        <v>930</v>
      </c>
      <c r="F262" s="102" t="s">
        <v>88</v>
      </c>
      <c r="G262" s="95"/>
      <c r="H262" s="106">
        <f>ROWS($B$3:B262)</f>
        <v>260</v>
      </c>
      <c r="I262" s="95" t="str">
        <f t="shared" si="13"/>
        <v/>
      </c>
      <c r="J262" s="95" t="str">
        <f t="shared" si="14"/>
        <v/>
      </c>
      <c r="M262" s="96" t="str" cm="1">
        <f t="array" ref="M262">IFERROR(INDEX($B$3:$B$496,J262,1),"")</f>
        <v/>
      </c>
      <c r="N262" s="96"/>
    </row>
    <row r="263" spans="1:14" x14ac:dyDescent="0.2">
      <c r="A263"/>
      <c r="B263" s="101" t="str">
        <f t="shared" si="12"/>
        <v>LEBBE ANITA</v>
      </c>
      <c r="C263" s="102" t="s">
        <v>983</v>
      </c>
      <c r="D263" s="102" t="s">
        <v>984</v>
      </c>
      <c r="E263" s="102" t="s">
        <v>985</v>
      </c>
      <c r="F263" s="102" t="s">
        <v>947</v>
      </c>
      <c r="G263" s="95"/>
      <c r="H263" s="106">
        <f>ROWS($B$3:B263)</f>
        <v>261</v>
      </c>
      <c r="I263" s="95" t="str">
        <f t="shared" si="13"/>
        <v/>
      </c>
      <c r="J263" s="95" t="str">
        <f t="shared" si="14"/>
        <v/>
      </c>
      <c r="M263" s="96" t="str" cm="1">
        <f t="array" ref="M263">IFERROR(INDEX($B$3:$B$496,J263,1),"")</f>
        <v/>
      </c>
      <c r="N263" s="96"/>
    </row>
    <row r="264" spans="1:14" x14ac:dyDescent="0.2">
      <c r="A264"/>
      <c r="B264" s="101" t="str">
        <f t="shared" si="12"/>
        <v>LEBECQ JEAN PIERRE</v>
      </c>
      <c r="C264" s="102" t="s">
        <v>141</v>
      </c>
      <c r="D264" s="102" t="s">
        <v>352</v>
      </c>
      <c r="E264" s="102" t="s">
        <v>200</v>
      </c>
      <c r="F264" s="102" t="s">
        <v>1105</v>
      </c>
      <c r="G264" s="95"/>
      <c r="H264" s="106">
        <f>ROWS($B$3:B264)</f>
        <v>262</v>
      </c>
      <c r="I264" s="95" t="str">
        <f t="shared" si="13"/>
        <v/>
      </c>
      <c r="J264" s="95" t="str">
        <f t="shared" si="14"/>
        <v/>
      </c>
      <c r="M264" s="96" t="str" cm="1">
        <f t="array" ref="M264">IFERROR(INDEX($B$3:$B$496,J264,1),"")</f>
        <v/>
      </c>
      <c r="N264" s="96"/>
    </row>
    <row r="265" spans="1:14" x14ac:dyDescent="0.2">
      <c r="A265"/>
      <c r="B265" s="103" t="str">
        <f t="shared" si="12"/>
        <v>LEBLANC JEAN NOEL</v>
      </c>
      <c r="C265" s="104" t="s">
        <v>140</v>
      </c>
      <c r="D265" s="104" t="s">
        <v>456</v>
      </c>
      <c r="E265" s="104" t="s">
        <v>199</v>
      </c>
      <c r="F265" s="104" t="s">
        <v>532</v>
      </c>
      <c r="G265" s="95"/>
      <c r="H265" s="106">
        <f>ROWS($B$3:B265)</f>
        <v>263</v>
      </c>
      <c r="I265" s="95" t="str">
        <f t="shared" si="13"/>
        <v/>
      </c>
      <c r="J265" s="95" t="str">
        <f t="shared" si="14"/>
        <v/>
      </c>
      <c r="M265" s="96" t="str" cm="1">
        <f t="array" ref="M265">IFERROR(INDEX($B$3:$B$496,J265,1),"")</f>
        <v/>
      </c>
      <c r="N265" s="96"/>
    </row>
    <row r="266" spans="1:14" x14ac:dyDescent="0.2">
      <c r="A266"/>
      <c r="B266" s="103" t="str">
        <f t="shared" si="12"/>
        <v>LECIEUX GUY</v>
      </c>
      <c r="C266" s="104" t="s">
        <v>96</v>
      </c>
      <c r="D266" s="104" t="s">
        <v>457</v>
      </c>
      <c r="E266" s="104" t="s">
        <v>218</v>
      </c>
      <c r="F266" s="104" t="s">
        <v>532</v>
      </c>
      <c r="G266" s="95"/>
      <c r="H266" s="106">
        <f>ROWS($B$3:B266)</f>
        <v>264</v>
      </c>
      <c r="I266" s="95" t="str">
        <f t="shared" si="13"/>
        <v/>
      </c>
      <c r="J266" s="95" t="str">
        <f t="shared" si="14"/>
        <v/>
      </c>
      <c r="K266" s="83"/>
      <c r="M266" s="96" t="str" cm="1">
        <f t="array" ref="M266">IFERROR(INDEX($B$3:$B$496,J266,1),"")</f>
        <v/>
      </c>
      <c r="N266" s="96"/>
    </row>
    <row r="267" spans="1:14" x14ac:dyDescent="0.2">
      <c r="A267"/>
      <c r="B267" s="101" t="str">
        <f t="shared" si="12"/>
        <v>LECLERCQ CHRISTOPHE</v>
      </c>
      <c r="C267" s="102" t="s">
        <v>288</v>
      </c>
      <c r="D267" s="102" t="s">
        <v>422</v>
      </c>
      <c r="E267" s="102" t="s">
        <v>1023</v>
      </c>
      <c r="F267" s="102" t="s">
        <v>532</v>
      </c>
      <c r="G267" s="95"/>
      <c r="H267" s="106">
        <f>ROWS($B$3:B267)</f>
        <v>265</v>
      </c>
      <c r="I267" s="95" t="str">
        <f t="shared" si="13"/>
        <v/>
      </c>
      <c r="J267" s="95" t="str">
        <f t="shared" si="14"/>
        <v/>
      </c>
      <c r="K267" s="83"/>
      <c r="M267" s="96" t="str" cm="1">
        <f t="array" ref="M267">IFERROR(INDEX($B$3:$B$496,J267,1),"")</f>
        <v/>
      </c>
      <c r="N267" s="96"/>
    </row>
    <row r="268" spans="1:14" x14ac:dyDescent="0.2">
      <c r="A268"/>
      <c r="B268" s="103" t="str">
        <f t="shared" si="12"/>
        <v>LECLERCQ MICHEL</v>
      </c>
      <c r="C268" s="104" t="s">
        <v>288</v>
      </c>
      <c r="D268" s="104" t="s">
        <v>384</v>
      </c>
      <c r="E268" s="104" t="s">
        <v>289</v>
      </c>
      <c r="F268" s="104" t="s">
        <v>532</v>
      </c>
      <c r="G268" s="95"/>
      <c r="H268" s="106">
        <f>ROWS($B$3:B268)</f>
        <v>266</v>
      </c>
      <c r="I268" s="95" t="str">
        <f t="shared" si="13"/>
        <v/>
      </c>
      <c r="J268" s="95" t="str">
        <f t="shared" si="14"/>
        <v/>
      </c>
      <c r="K268" s="83"/>
      <c r="M268" s="96" t="str" cm="1">
        <f t="array" ref="M268">IFERROR(INDEX($B$3:$B$496,J268,1),"")</f>
        <v/>
      </c>
      <c r="N268" s="96"/>
    </row>
    <row r="269" spans="1:14" x14ac:dyDescent="0.2">
      <c r="A269"/>
      <c r="B269" s="103" t="str">
        <f t="shared" si="12"/>
        <v>LECLERCQ JEAN CLAUDE</v>
      </c>
      <c r="C269" s="104" t="s">
        <v>288</v>
      </c>
      <c r="D269" s="104" t="s">
        <v>333</v>
      </c>
      <c r="E269" s="104" t="s">
        <v>1041</v>
      </c>
      <c r="F269" s="104" t="s">
        <v>532</v>
      </c>
      <c r="G269" s="95"/>
      <c r="H269" s="106">
        <f>ROWS($B$3:B269)</f>
        <v>267</v>
      </c>
      <c r="I269" s="95" t="str">
        <f t="shared" si="13"/>
        <v/>
      </c>
      <c r="J269" s="95" t="str">
        <f t="shared" si="14"/>
        <v/>
      </c>
      <c r="K269" s="83"/>
      <c r="M269" s="96" t="str" cm="1">
        <f t="array" ref="M269">IFERROR(INDEX($B$3:$B$496,J269,1),"")</f>
        <v/>
      </c>
      <c r="N269" s="96"/>
    </row>
    <row r="270" spans="1:14" x14ac:dyDescent="0.2">
      <c r="A270"/>
      <c r="B270" s="101" t="str">
        <f t="shared" si="12"/>
        <v>LECLERCQ SEBASTIEN</v>
      </c>
      <c r="C270" s="102" t="s">
        <v>288</v>
      </c>
      <c r="D270" s="102" t="s">
        <v>391</v>
      </c>
      <c r="E270" s="102" t="s">
        <v>1044</v>
      </c>
      <c r="F270" s="102" t="s">
        <v>532</v>
      </c>
      <c r="G270" s="95"/>
      <c r="H270" s="106">
        <f>ROWS($B$3:B270)</f>
        <v>268</v>
      </c>
      <c r="I270" s="95" t="str">
        <f t="shared" si="13"/>
        <v/>
      </c>
      <c r="J270" s="95" t="str">
        <f t="shared" si="14"/>
        <v/>
      </c>
      <c r="K270" s="83"/>
      <c r="M270" s="96" t="str" cm="1">
        <f t="array" ref="M270">IFERROR(INDEX($B$3:$B$496,J270,1),"")</f>
        <v/>
      </c>
      <c r="N270" s="96"/>
    </row>
    <row r="271" spans="1:14" x14ac:dyDescent="0.2">
      <c r="A271"/>
      <c r="B271" s="101" t="str">
        <f t="shared" si="12"/>
        <v>LECLERCQ DAMIEN</v>
      </c>
      <c r="C271" s="102" t="s">
        <v>288</v>
      </c>
      <c r="D271" s="102" t="s">
        <v>1052</v>
      </c>
      <c r="E271" s="102" t="s">
        <v>1053</v>
      </c>
      <c r="F271" s="102" t="s">
        <v>532</v>
      </c>
      <c r="G271" s="95"/>
      <c r="H271" s="106">
        <f>ROWS($B$3:B271)</f>
        <v>269</v>
      </c>
      <c r="I271" s="95" t="str">
        <f t="shared" si="13"/>
        <v/>
      </c>
      <c r="J271" s="95" t="str">
        <f t="shared" si="14"/>
        <v/>
      </c>
      <c r="K271" s="83"/>
      <c r="M271" s="96" t="str" cm="1">
        <f t="array" ref="M271">IFERROR(INDEX($B$3:$B$496,J271,1),"")</f>
        <v/>
      </c>
      <c r="N271" s="96"/>
    </row>
    <row r="272" spans="1:14" x14ac:dyDescent="0.2">
      <c r="A272"/>
      <c r="B272" s="103" t="str">
        <f t="shared" si="12"/>
        <v>LECOMTE LIONEL</v>
      </c>
      <c r="C272" s="104" t="s">
        <v>793</v>
      </c>
      <c r="D272" s="104" t="s">
        <v>364</v>
      </c>
      <c r="E272" s="104" t="s">
        <v>794</v>
      </c>
      <c r="F272" s="104" t="s">
        <v>768</v>
      </c>
      <c r="G272" s="95"/>
      <c r="H272" s="106">
        <f>ROWS($B$3:B272)</f>
        <v>270</v>
      </c>
      <c r="I272" s="95" t="str">
        <f t="shared" si="13"/>
        <v/>
      </c>
      <c r="J272" s="95" t="str">
        <f t="shared" si="14"/>
        <v/>
      </c>
      <c r="K272" s="83"/>
      <c r="M272" s="96" t="str" cm="1">
        <f t="array" ref="M272">IFERROR(INDEX($B$3:$B$496,J272,1),"")</f>
        <v/>
      </c>
      <c r="N272" s="96"/>
    </row>
    <row r="273" spans="1:14" x14ac:dyDescent="0.2">
      <c r="A273"/>
      <c r="B273" s="103" t="str">
        <f t="shared" si="12"/>
        <v>LEDENT PATRICE</v>
      </c>
      <c r="C273" s="104" t="s">
        <v>833</v>
      </c>
      <c r="D273" s="104" t="s">
        <v>357</v>
      </c>
      <c r="E273" s="104" t="s">
        <v>834</v>
      </c>
      <c r="F273" s="104" t="s">
        <v>835</v>
      </c>
      <c r="G273" s="95"/>
      <c r="H273" s="106">
        <f>ROWS($B$3:B273)</f>
        <v>271</v>
      </c>
      <c r="I273" s="95" t="str">
        <f t="shared" si="13"/>
        <v/>
      </c>
      <c r="J273" s="95" t="str">
        <f t="shared" si="14"/>
        <v/>
      </c>
      <c r="K273" s="83"/>
      <c r="M273" s="96" t="str" cm="1">
        <f t="array" ref="M273">IFERROR(INDEX($B$3:$B$496,J273,1),"")</f>
        <v/>
      </c>
      <c r="N273" s="96"/>
    </row>
    <row r="274" spans="1:14" x14ac:dyDescent="0.2">
      <c r="A274"/>
      <c r="B274" s="103" t="str">
        <f t="shared" si="12"/>
        <v>LEDEZ MICHAEL</v>
      </c>
      <c r="C274" s="104" t="s">
        <v>458</v>
      </c>
      <c r="D274" s="104" t="s">
        <v>459</v>
      </c>
      <c r="E274" s="104" t="s">
        <v>460</v>
      </c>
      <c r="F274" s="104" t="s">
        <v>1105</v>
      </c>
      <c r="G274" s="95"/>
      <c r="H274" s="106">
        <f>ROWS($B$3:B274)</f>
        <v>272</v>
      </c>
      <c r="I274" s="95" t="str">
        <f t="shared" si="13"/>
        <v/>
      </c>
      <c r="J274" s="95" t="str">
        <f t="shared" si="14"/>
        <v/>
      </c>
      <c r="K274" s="83"/>
      <c r="M274" s="96" t="str" cm="1">
        <f t="array" ref="M274">IFERROR(INDEX($B$3:$B$496,J274,1),"")</f>
        <v/>
      </c>
      <c r="N274" s="96"/>
    </row>
    <row r="275" spans="1:14" x14ac:dyDescent="0.2">
      <c r="A275"/>
      <c r="B275" s="101" t="str">
        <f t="shared" si="12"/>
        <v>LEDOUX RENE</v>
      </c>
      <c r="C275" s="102" t="s">
        <v>315</v>
      </c>
      <c r="D275" s="102" t="s">
        <v>420</v>
      </c>
      <c r="E275" s="102" t="s">
        <v>316</v>
      </c>
      <c r="F275" s="102" t="s">
        <v>947</v>
      </c>
      <c r="G275" s="95"/>
      <c r="H275" s="106">
        <f>ROWS($B$3:B275)</f>
        <v>273</v>
      </c>
      <c r="I275" s="95" t="str">
        <f t="shared" si="13"/>
        <v/>
      </c>
      <c r="J275" s="95" t="str">
        <f t="shared" si="14"/>
        <v/>
      </c>
      <c r="K275" s="83"/>
      <c r="M275" s="96" t="str" cm="1">
        <f t="array" ref="M275">IFERROR(INDEX($B$3:$B$496,J275,1),"")</f>
        <v/>
      </c>
      <c r="N275" s="96"/>
    </row>
    <row r="276" spans="1:14" x14ac:dyDescent="0.2">
      <c r="A276"/>
      <c r="B276" s="103" t="str">
        <f t="shared" si="12"/>
        <v>LEDUC PASCAL</v>
      </c>
      <c r="C276" s="104" t="s">
        <v>461</v>
      </c>
      <c r="D276" s="104" t="s">
        <v>332</v>
      </c>
      <c r="E276" s="104" t="s">
        <v>556</v>
      </c>
      <c r="F276" s="104" t="s">
        <v>835</v>
      </c>
      <c r="G276" s="95"/>
      <c r="H276" s="106">
        <f>ROWS($B$3:B276)</f>
        <v>274</v>
      </c>
      <c r="I276" s="95" t="str">
        <f t="shared" si="13"/>
        <v/>
      </c>
      <c r="J276" s="95" t="str">
        <f t="shared" si="14"/>
        <v/>
      </c>
      <c r="K276" s="83"/>
      <c r="M276" s="96" t="str" cm="1">
        <f t="array" ref="M276">IFERROR(INDEX($B$3:$B$496,J276,1),"")</f>
        <v/>
      </c>
      <c r="N276" s="96"/>
    </row>
    <row r="277" spans="1:14" x14ac:dyDescent="0.2">
      <c r="A277"/>
      <c r="B277" s="101" t="str">
        <f t="shared" si="12"/>
        <v>LEDUC GUY</v>
      </c>
      <c r="C277" s="102" t="s">
        <v>461</v>
      </c>
      <c r="D277" s="102" t="s">
        <v>457</v>
      </c>
      <c r="E277" s="102" t="s">
        <v>462</v>
      </c>
      <c r="F277" s="102" t="s">
        <v>1105</v>
      </c>
      <c r="G277" s="95"/>
      <c r="H277" s="106">
        <f>ROWS($B$3:B277)</f>
        <v>275</v>
      </c>
      <c r="I277" s="95" t="str">
        <f t="shared" si="13"/>
        <v/>
      </c>
      <c r="J277" s="95" t="str">
        <f t="shared" si="14"/>
        <v/>
      </c>
      <c r="K277" s="83"/>
      <c r="M277" s="96" t="str" cm="1">
        <f t="array" ref="M277">IFERROR(INDEX($B$3:$B$496,J277,1),"")</f>
        <v/>
      </c>
      <c r="N277" s="96"/>
    </row>
    <row r="278" spans="1:14" x14ac:dyDescent="0.2">
      <c r="A278"/>
      <c r="B278" s="103" t="str">
        <f t="shared" si="12"/>
        <v>LEFEBVRE LUCAS</v>
      </c>
      <c r="C278" s="104" t="s">
        <v>163</v>
      </c>
      <c r="D278" s="104" t="s">
        <v>160</v>
      </c>
      <c r="E278" s="104" t="s">
        <v>266</v>
      </c>
      <c r="F278" s="104" t="s">
        <v>1056</v>
      </c>
      <c r="G278" s="95"/>
      <c r="H278" s="106">
        <f>ROWS($B$3:B278)</f>
        <v>276</v>
      </c>
      <c r="I278" s="95" t="str">
        <f t="shared" si="13"/>
        <v/>
      </c>
      <c r="J278" s="95" t="str">
        <f t="shared" si="14"/>
        <v/>
      </c>
      <c r="K278" s="83"/>
      <c r="M278" s="96" t="str" cm="1">
        <f t="array" ref="M278">IFERROR(INDEX($B$3:$B$496,J278,1),"")</f>
        <v/>
      </c>
      <c r="N278" s="96"/>
    </row>
    <row r="279" spans="1:14" x14ac:dyDescent="0.2">
      <c r="A279"/>
      <c r="B279" s="101" t="str">
        <f t="shared" si="12"/>
        <v>LEFEVRE ANTOINE</v>
      </c>
      <c r="C279" s="102" t="s">
        <v>317</v>
      </c>
      <c r="D279" s="102" t="s">
        <v>370</v>
      </c>
      <c r="E279" s="102" t="s">
        <v>850</v>
      </c>
      <c r="F279" s="102" t="s">
        <v>835</v>
      </c>
      <c r="G279" s="95"/>
      <c r="H279" s="106">
        <f>ROWS($B$3:B279)</f>
        <v>277</v>
      </c>
      <c r="I279" s="95" t="str">
        <f t="shared" si="13"/>
        <v/>
      </c>
      <c r="J279" s="95" t="str">
        <f t="shared" si="14"/>
        <v/>
      </c>
      <c r="K279" s="83"/>
      <c r="M279" s="96" t="str" cm="1">
        <f t="array" ref="M279">IFERROR(INDEX($B$3:$B$496,J279,1),"")</f>
        <v/>
      </c>
      <c r="N279" s="96"/>
    </row>
    <row r="280" spans="1:14" x14ac:dyDescent="0.2">
      <c r="A280"/>
      <c r="B280" s="103" t="str">
        <f t="shared" si="12"/>
        <v>LEFEVRE PHILIPPE</v>
      </c>
      <c r="C280" s="104" t="s">
        <v>317</v>
      </c>
      <c r="D280" s="104" t="s">
        <v>340</v>
      </c>
      <c r="E280" s="104" t="s">
        <v>700</v>
      </c>
      <c r="F280" s="104" t="s">
        <v>835</v>
      </c>
      <c r="G280" s="95"/>
      <c r="H280" s="106">
        <f>ROWS($B$3:B280)</f>
        <v>278</v>
      </c>
      <c r="I280" s="95" t="str">
        <f t="shared" si="13"/>
        <v/>
      </c>
      <c r="J280" s="95" t="str">
        <f t="shared" si="14"/>
        <v/>
      </c>
      <c r="K280" s="83"/>
      <c r="M280" s="96" t="str" cm="1">
        <f t="array" ref="M280">IFERROR(INDEX($B$3:$B$496,J280,1),"")</f>
        <v/>
      </c>
      <c r="N280" s="96"/>
    </row>
    <row r="281" spans="1:14" x14ac:dyDescent="0.2">
      <c r="A281"/>
      <c r="B281" s="103" t="str">
        <f t="shared" si="12"/>
        <v>LEGAGNEUR JEREMY</v>
      </c>
      <c r="C281" s="104" t="s">
        <v>1115</v>
      </c>
      <c r="D281" s="104" t="s">
        <v>349</v>
      </c>
      <c r="E281" s="104" t="s">
        <v>1116</v>
      </c>
      <c r="F281" s="104" t="s">
        <v>1105</v>
      </c>
      <c r="G281" s="95"/>
      <c r="H281" s="106">
        <f>ROWS($B$3:B281)</f>
        <v>279</v>
      </c>
      <c r="I281" s="95" t="str">
        <f t="shared" si="13"/>
        <v/>
      </c>
      <c r="J281" s="95" t="str">
        <f t="shared" si="14"/>
        <v/>
      </c>
      <c r="K281" s="83"/>
      <c r="M281" s="96" t="str" cm="1">
        <f t="array" ref="M281">IFERROR(INDEX($B$3:$B$496,J281,1),"")</f>
        <v/>
      </c>
      <c r="N281" s="96"/>
    </row>
    <row r="282" spans="1:14" x14ac:dyDescent="0.2">
      <c r="A282"/>
      <c r="B282" s="103" t="str">
        <f t="shared" si="12"/>
        <v>LEGENDRE ISABELLE</v>
      </c>
      <c r="C282" s="104" t="s">
        <v>977</v>
      </c>
      <c r="D282" s="104" t="s">
        <v>554</v>
      </c>
      <c r="E282" s="104" t="s">
        <v>978</v>
      </c>
      <c r="F282" s="104" t="s">
        <v>947</v>
      </c>
      <c r="G282" s="95"/>
      <c r="H282" s="106">
        <f>ROWS($B$3:B282)</f>
        <v>280</v>
      </c>
      <c r="I282" s="95" t="str">
        <f t="shared" si="13"/>
        <v/>
      </c>
      <c r="J282" s="95" t="str">
        <f t="shared" si="14"/>
        <v/>
      </c>
      <c r="K282" s="83"/>
      <c r="M282" s="96" t="str" cm="1">
        <f t="array" ref="M282">IFERROR(INDEX($B$3:$B$496,J282,1),"")</f>
        <v/>
      </c>
      <c r="N282" s="96"/>
    </row>
    <row r="283" spans="1:14" x14ac:dyDescent="0.2">
      <c r="A283"/>
      <c r="B283" s="101" t="str">
        <f t="shared" si="12"/>
        <v>LEGER ARNAUD</v>
      </c>
      <c r="C283" s="102" t="s">
        <v>889</v>
      </c>
      <c r="D283" s="102" t="s">
        <v>482</v>
      </c>
      <c r="E283" s="102" t="s">
        <v>890</v>
      </c>
      <c r="F283" s="102" t="s">
        <v>835</v>
      </c>
      <c r="G283" s="95"/>
      <c r="H283" s="106">
        <f>ROWS($B$3:B283)</f>
        <v>281</v>
      </c>
      <c r="I283" s="95" t="str">
        <f t="shared" si="13"/>
        <v/>
      </c>
      <c r="J283" s="95" t="str">
        <f t="shared" si="14"/>
        <v/>
      </c>
      <c r="K283" s="83"/>
      <c r="M283" s="96" t="str" cm="1">
        <f t="array" ref="M283">IFERROR(INDEX($B$3:$B$496,J283,1),"")</f>
        <v/>
      </c>
      <c r="N283" s="96"/>
    </row>
    <row r="284" spans="1:14" x14ac:dyDescent="0.2">
      <c r="A284"/>
      <c r="B284" s="101" t="str">
        <f t="shared" si="12"/>
        <v>LEGRAIN ALAIN</v>
      </c>
      <c r="C284" s="102" t="s">
        <v>463</v>
      </c>
      <c r="D284" s="102" t="s">
        <v>362</v>
      </c>
      <c r="E284" s="102" t="s">
        <v>464</v>
      </c>
      <c r="F284" s="102" t="s">
        <v>947</v>
      </c>
      <c r="G284" s="95"/>
      <c r="H284" s="106">
        <f>ROWS($B$3:B284)</f>
        <v>282</v>
      </c>
      <c r="I284" s="95" t="str">
        <f t="shared" si="13"/>
        <v/>
      </c>
      <c r="J284" s="95" t="str">
        <f t="shared" si="14"/>
        <v/>
      </c>
      <c r="K284" s="83"/>
      <c r="M284" s="96" t="str" cm="1">
        <f t="array" ref="M284">IFERROR(INDEX($B$3:$B$496,J284,1),"")</f>
        <v/>
      </c>
      <c r="N284" s="96"/>
    </row>
    <row r="285" spans="1:14" x14ac:dyDescent="0.2">
      <c r="A285"/>
      <c r="B285" s="103" t="str">
        <f t="shared" si="12"/>
        <v>LEGRAND FRANCIS</v>
      </c>
      <c r="C285" s="104" t="s">
        <v>40</v>
      </c>
      <c r="D285" s="104" t="s">
        <v>346</v>
      </c>
      <c r="E285" s="104" t="s">
        <v>182</v>
      </c>
      <c r="F285" s="104" t="s">
        <v>532</v>
      </c>
      <c r="G285" s="95"/>
      <c r="H285" s="106">
        <f>ROWS($B$3:B285)</f>
        <v>283</v>
      </c>
      <c r="I285" s="95" t="str">
        <f t="shared" si="13"/>
        <v/>
      </c>
      <c r="J285" s="95" t="str">
        <f t="shared" si="14"/>
        <v/>
      </c>
      <c r="K285" s="83"/>
      <c r="M285" s="96" t="str" cm="1">
        <f t="array" ref="M285">IFERROR(INDEX($B$3:$B$496,J285,1),"")</f>
        <v/>
      </c>
      <c r="N285" s="96"/>
    </row>
    <row r="286" spans="1:14" x14ac:dyDescent="0.2">
      <c r="A286"/>
      <c r="B286" s="103" t="str">
        <f t="shared" si="12"/>
        <v>LEGRAND ERIC</v>
      </c>
      <c r="C286" s="104" t="s">
        <v>40</v>
      </c>
      <c r="D286" s="104" t="s">
        <v>662</v>
      </c>
      <c r="E286" s="104" t="s">
        <v>701</v>
      </c>
      <c r="F286" s="104" t="s">
        <v>1142</v>
      </c>
      <c r="G286" s="95"/>
      <c r="H286" s="106">
        <f>ROWS($B$3:B286)</f>
        <v>284</v>
      </c>
      <c r="I286" s="95" t="str">
        <f t="shared" si="13"/>
        <v/>
      </c>
      <c r="J286" s="95" t="str">
        <f t="shared" si="14"/>
        <v/>
      </c>
      <c r="K286" s="83"/>
      <c r="M286" s="96" t="str" cm="1">
        <f t="array" ref="M286">IFERROR(INDEX($B$3:$B$496,J286,1),"")</f>
        <v/>
      </c>
      <c r="N286" s="96"/>
    </row>
    <row r="287" spans="1:14" x14ac:dyDescent="0.2">
      <c r="A287"/>
      <c r="B287" s="103" t="str">
        <f t="shared" si="12"/>
        <v>LEMAIRE GILLES</v>
      </c>
      <c r="C287" s="104" t="s">
        <v>465</v>
      </c>
      <c r="D287" s="104" t="s">
        <v>406</v>
      </c>
      <c r="E287" s="104" t="s">
        <v>466</v>
      </c>
      <c r="F287" s="104" t="s">
        <v>835</v>
      </c>
      <c r="G287" s="95"/>
      <c r="H287" s="106">
        <f>ROWS($B$3:B287)</f>
        <v>285</v>
      </c>
      <c r="I287" s="95" t="str">
        <f t="shared" si="13"/>
        <v/>
      </c>
      <c r="J287" s="95" t="str">
        <f t="shared" si="14"/>
        <v/>
      </c>
      <c r="K287" s="83"/>
      <c r="M287" s="96" t="str" cm="1">
        <f t="array" ref="M287">IFERROR(INDEX($B$3:$B$496,J287,1),"")</f>
        <v/>
      </c>
      <c r="N287" s="96"/>
    </row>
    <row r="288" spans="1:14" x14ac:dyDescent="0.2">
      <c r="A288"/>
      <c r="B288" s="103" t="str">
        <f t="shared" si="12"/>
        <v>LEMAITRE MELANIE</v>
      </c>
      <c r="C288" s="104" t="s">
        <v>467</v>
      </c>
      <c r="D288" s="104" t="s">
        <v>468</v>
      </c>
      <c r="E288" s="104" t="s">
        <v>469</v>
      </c>
      <c r="F288" s="104" t="s">
        <v>532</v>
      </c>
      <c r="G288" s="95"/>
      <c r="H288" s="106">
        <f>ROWS($B$3:B288)</f>
        <v>286</v>
      </c>
      <c r="I288" s="95" t="str">
        <f t="shared" si="13"/>
        <v/>
      </c>
      <c r="J288" s="95" t="str">
        <f t="shared" si="14"/>
        <v/>
      </c>
      <c r="K288" s="83"/>
      <c r="M288" s="96" t="str" cm="1">
        <f t="array" ref="M288">IFERROR(INDEX($B$3:$B$496,J288,1),"")</f>
        <v/>
      </c>
      <c r="N288" s="96"/>
    </row>
    <row r="289" spans="1:14" x14ac:dyDescent="0.2">
      <c r="A289"/>
      <c r="B289" s="103" t="str">
        <f t="shared" si="12"/>
        <v>LENNE JEAN</v>
      </c>
      <c r="C289" s="104" t="s">
        <v>470</v>
      </c>
      <c r="D289" s="104" t="s">
        <v>359</v>
      </c>
      <c r="E289" s="104" t="s">
        <v>471</v>
      </c>
      <c r="F289" s="104" t="s">
        <v>1120</v>
      </c>
      <c r="G289" s="95"/>
      <c r="H289" s="106">
        <f>ROWS($B$3:B289)</f>
        <v>287</v>
      </c>
      <c r="I289" s="95" t="str">
        <f t="shared" si="13"/>
        <v/>
      </c>
      <c r="J289" s="95" t="str">
        <f t="shared" si="14"/>
        <v/>
      </c>
      <c r="M289" s="96" t="str" cm="1">
        <f t="array" ref="M289">IFERROR(INDEX($B$3:$B$496,J289,1),"")</f>
        <v/>
      </c>
      <c r="N289" s="96"/>
    </row>
    <row r="290" spans="1:14" x14ac:dyDescent="0.2">
      <c r="A290"/>
      <c r="B290" s="103" t="str">
        <f t="shared" si="12"/>
        <v>LEROUX JEAN PAUL</v>
      </c>
      <c r="C290" s="104" t="s">
        <v>702</v>
      </c>
      <c r="D290" s="104" t="s">
        <v>454</v>
      </c>
      <c r="E290" s="104" t="s">
        <v>950</v>
      </c>
      <c r="F290" s="104" t="s">
        <v>947</v>
      </c>
      <c r="G290" s="95"/>
      <c r="H290" s="106">
        <f>ROWS($B$3:B290)</f>
        <v>288</v>
      </c>
      <c r="I290" s="95" t="str">
        <f t="shared" si="13"/>
        <v/>
      </c>
      <c r="J290" s="95" t="str">
        <f t="shared" si="14"/>
        <v/>
      </c>
      <c r="K290" s="83"/>
      <c r="M290" s="96" t="str" cm="1">
        <f t="array" ref="M290">IFERROR(INDEX($B$3:$B$496,J290,1),"")</f>
        <v/>
      </c>
      <c r="N290" s="96"/>
    </row>
    <row r="291" spans="1:14" x14ac:dyDescent="0.2">
      <c r="A291"/>
      <c r="B291" s="101" t="str">
        <f t="shared" si="12"/>
        <v>LETALLE DIDIER</v>
      </c>
      <c r="C291" s="102" t="s">
        <v>583</v>
      </c>
      <c r="D291" s="102" t="s">
        <v>361</v>
      </c>
      <c r="E291" s="102" t="s">
        <v>584</v>
      </c>
      <c r="F291" s="102" t="s">
        <v>87</v>
      </c>
      <c r="G291" s="95"/>
      <c r="H291" s="106">
        <f>ROWS($B$3:B291)</f>
        <v>289</v>
      </c>
      <c r="I291" s="95" t="str">
        <f t="shared" si="13"/>
        <v/>
      </c>
      <c r="J291" s="95" t="str">
        <f t="shared" si="14"/>
        <v/>
      </c>
      <c r="K291" s="83"/>
      <c r="M291" s="96" t="str" cm="1">
        <f t="array" ref="M291">IFERROR(INDEX($B$3:$B$496,J291,1),"")</f>
        <v/>
      </c>
      <c r="N291" s="96"/>
    </row>
    <row r="292" spans="1:14" x14ac:dyDescent="0.2">
      <c r="A292"/>
      <c r="B292" s="101" t="str">
        <f t="shared" si="12"/>
        <v>LETALLE VINCENT</v>
      </c>
      <c r="C292" s="102" t="s">
        <v>583</v>
      </c>
      <c r="D292" s="102" t="s">
        <v>387</v>
      </c>
      <c r="E292" s="102" t="s">
        <v>1117</v>
      </c>
      <c r="F292" s="102" t="s">
        <v>1105</v>
      </c>
      <c r="G292" s="95"/>
      <c r="H292" s="106">
        <f>ROWS($B$3:B292)</f>
        <v>290</v>
      </c>
      <c r="I292" s="95" t="str">
        <f t="shared" si="13"/>
        <v/>
      </c>
      <c r="J292" s="95" t="str">
        <f t="shared" si="14"/>
        <v/>
      </c>
      <c r="K292" s="83"/>
      <c r="M292" s="96" t="str" cm="1">
        <f t="array" ref="M292">IFERROR(INDEX($B$3:$B$496,J292,1),"")</f>
        <v/>
      </c>
      <c r="N292" s="96"/>
    </row>
    <row r="293" spans="1:14" x14ac:dyDescent="0.2">
      <c r="A293"/>
      <c r="B293" s="103" t="str">
        <f t="shared" si="12"/>
        <v>LETREN BERNARD</v>
      </c>
      <c r="C293" s="104" t="s">
        <v>820</v>
      </c>
      <c r="D293" s="104" t="s">
        <v>337</v>
      </c>
      <c r="E293" s="104" t="s">
        <v>821</v>
      </c>
      <c r="F293" s="104" t="s">
        <v>768</v>
      </c>
      <c r="G293" s="95"/>
      <c r="H293" s="106">
        <f>ROWS($B$3:B293)</f>
        <v>291</v>
      </c>
      <c r="I293" s="95" t="str">
        <f t="shared" si="13"/>
        <v/>
      </c>
      <c r="J293" s="95" t="str">
        <f t="shared" si="14"/>
        <v/>
      </c>
      <c r="K293" s="83"/>
      <c r="M293" s="96" t="str" cm="1">
        <f t="array" ref="M293">IFERROR(INDEX($B$3:$B$496,J293,1),"")</f>
        <v/>
      </c>
      <c r="N293" s="96"/>
    </row>
    <row r="294" spans="1:14" x14ac:dyDescent="0.2">
      <c r="A294"/>
      <c r="B294" s="101" t="str">
        <f t="shared" si="12"/>
        <v>LHERMITTE PASCAL</v>
      </c>
      <c r="C294" s="102" t="s">
        <v>123</v>
      </c>
      <c r="D294" s="102" t="s">
        <v>332</v>
      </c>
      <c r="E294" s="102" t="s">
        <v>186</v>
      </c>
      <c r="F294" s="102" t="s">
        <v>87</v>
      </c>
      <c r="G294" s="95"/>
      <c r="H294" s="106">
        <f>ROWS($B$3:B294)</f>
        <v>292</v>
      </c>
      <c r="I294" s="95" t="str">
        <f t="shared" si="13"/>
        <v/>
      </c>
      <c r="J294" s="95" t="str">
        <f t="shared" si="14"/>
        <v/>
      </c>
      <c r="K294" s="83"/>
      <c r="M294" s="96" t="str" cm="1">
        <f t="array" ref="M294">IFERROR(INDEX($B$3:$B$496,J294,1),"")</f>
        <v/>
      </c>
      <c r="N294" s="96"/>
    </row>
    <row r="295" spans="1:14" x14ac:dyDescent="0.2">
      <c r="A295"/>
      <c r="B295" s="103" t="str">
        <f t="shared" si="12"/>
        <v>LHOMME SYLVAIN</v>
      </c>
      <c r="C295" s="104" t="s">
        <v>557</v>
      </c>
      <c r="D295" s="104" t="s">
        <v>536</v>
      </c>
      <c r="E295" s="104" t="s">
        <v>558</v>
      </c>
      <c r="F295" s="104" t="s">
        <v>835</v>
      </c>
      <c r="G295" s="95"/>
      <c r="H295" s="106">
        <f>ROWS($B$3:B295)</f>
        <v>293</v>
      </c>
      <c r="I295" s="95" t="str">
        <f t="shared" si="13"/>
        <v/>
      </c>
      <c r="J295" s="95" t="str">
        <f t="shared" si="14"/>
        <v/>
      </c>
      <c r="K295" s="83"/>
      <c r="M295" s="96" t="str" cm="1">
        <f t="array" ref="M295">IFERROR(INDEX($B$3:$B$496,J295,1),"")</f>
        <v/>
      </c>
      <c r="N295" s="96"/>
    </row>
    <row r="296" spans="1:14" x14ac:dyDescent="0.2">
      <c r="A296"/>
      <c r="B296" s="103" t="str">
        <f t="shared" si="12"/>
        <v>LIETARD OLIVIER</v>
      </c>
      <c r="C296" s="104" t="s">
        <v>559</v>
      </c>
      <c r="D296" s="104" t="s">
        <v>443</v>
      </c>
      <c r="E296" s="104" t="s">
        <v>560</v>
      </c>
      <c r="F296" s="104" t="s">
        <v>835</v>
      </c>
      <c r="G296" s="95"/>
      <c r="H296" s="106">
        <f>ROWS($B$3:B296)</f>
        <v>294</v>
      </c>
      <c r="I296" s="95" t="str">
        <f t="shared" si="13"/>
        <v/>
      </c>
      <c r="J296" s="95" t="str">
        <f t="shared" si="14"/>
        <v/>
      </c>
      <c r="K296" s="83"/>
      <c r="M296" s="96" t="str" cm="1">
        <f t="array" ref="M296">IFERROR(INDEX($B$3:$B$496,J296,1),"")</f>
        <v/>
      </c>
      <c r="N296" s="96"/>
    </row>
    <row r="297" spans="1:14" x14ac:dyDescent="0.2">
      <c r="A297"/>
      <c r="B297" s="101" t="str">
        <f t="shared" si="12"/>
        <v>LIETARD VALENTIN</v>
      </c>
      <c r="C297" s="102" t="s">
        <v>559</v>
      </c>
      <c r="D297" s="102" t="s">
        <v>703</v>
      </c>
      <c r="E297" s="102" t="s">
        <v>704</v>
      </c>
      <c r="F297" s="102" t="s">
        <v>835</v>
      </c>
      <c r="G297" s="95"/>
      <c r="H297" s="106">
        <f>ROWS($B$3:B297)</f>
        <v>295</v>
      </c>
      <c r="I297" s="95" t="str">
        <f t="shared" si="13"/>
        <v/>
      </c>
      <c r="J297" s="95" t="str">
        <f t="shared" si="14"/>
        <v/>
      </c>
      <c r="K297" s="83"/>
      <c r="M297" s="96" t="str" cm="1">
        <f t="array" ref="M297">IFERROR(INDEX($B$3:$B$496,J297,1),"")</f>
        <v/>
      </c>
      <c r="N297" s="96"/>
    </row>
    <row r="298" spans="1:14" x14ac:dyDescent="0.2">
      <c r="A298"/>
      <c r="B298" s="103" t="str">
        <f t="shared" si="12"/>
        <v>LIMOSINO JACQUES</v>
      </c>
      <c r="C298" s="104" t="s">
        <v>472</v>
      </c>
      <c r="D298" s="104" t="s">
        <v>426</v>
      </c>
      <c r="E298" s="104" t="s">
        <v>473</v>
      </c>
      <c r="F298" s="104" t="s">
        <v>947</v>
      </c>
      <c r="G298" s="95"/>
      <c r="H298" s="106">
        <f>ROWS($B$3:B298)</f>
        <v>296</v>
      </c>
      <c r="I298" s="95" t="str">
        <f t="shared" si="13"/>
        <v/>
      </c>
      <c r="J298" s="95" t="str">
        <f t="shared" si="14"/>
        <v/>
      </c>
      <c r="K298" s="83"/>
      <c r="M298" s="96" t="str" cm="1">
        <f t="array" ref="M298">IFERROR(INDEX($B$3:$B$496,J298,1),"")</f>
        <v/>
      </c>
      <c r="N298" s="96"/>
    </row>
    <row r="299" spans="1:14" x14ac:dyDescent="0.2">
      <c r="A299"/>
      <c r="B299" s="103" t="str">
        <f t="shared" si="12"/>
        <v>LIMOUSIN ROLAND</v>
      </c>
      <c r="C299" s="104" t="s">
        <v>775</v>
      </c>
      <c r="D299" s="104" t="s">
        <v>393</v>
      </c>
      <c r="E299" s="104" t="s">
        <v>776</v>
      </c>
      <c r="F299" s="104" t="s">
        <v>768</v>
      </c>
      <c r="G299" s="95"/>
      <c r="H299" s="106">
        <f>ROWS($B$3:B299)</f>
        <v>297</v>
      </c>
      <c r="I299" s="95" t="str">
        <f t="shared" si="13"/>
        <v/>
      </c>
      <c r="J299" s="95" t="str">
        <f t="shared" si="14"/>
        <v/>
      </c>
      <c r="K299" s="83"/>
      <c r="M299" s="96" t="str" cm="1">
        <f t="array" ref="M299">IFERROR(INDEX($B$3:$B$496,J299,1),"")</f>
        <v/>
      </c>
      <c r="N299" s="96"/>
    </row>
    <row r="300" spans="1:14" x14ac:dyDescent="0.2">
      <c r="A300"/>
      <c r="B300" s="103" t="str">
        <f t="shared" si="12"/>
        <v>LION BERNARD</v>
      </c>
      <c r="C300" s="104" t="s">
        <v>952</v>
      </c>
      <c r="D300" s="104" t="s">
        <v>337</v>
      </c>
      <c r="E300" s="104" t="s">
        <v>953</v>
      </c>
      <c r="F300" s="104" t="s">
        <v>947</v>
      </c>
      <c r="G300" s="95"/>
      <c r="H300" s="106">
        <f>ROWS($B$3:B300)</f>
        <v>298</v>
      </c>
      <c r="I300" s="95" t="str">
        <f t="shared" si="13"/>
        <v/>
      </c>
      <c r="J300" s="95" t="str">
        <f t="shared" si="14"/>
        <v/>
      </c>
      <c r="K300" s="83"/>
      <c r="M300" s="96" t="str" cm="1">
        <f t="array" ref="M300">IFERROR(INDEX($B$3:$B$496,J300,1),"")</f>
        <v/>
      </c>
      <c r="N300" s="96"/>
    </row>
    <row r="301" spans="1:14" x14ac:dyDescent="0.2">
      <c r="A301"/>
      <c r="B301" s="101" t="str">
        <f t="shared" si="12"/>
        <v>LOBRY PATRICK</v>
      </c>
      <c r="C301" s="102" t="s">
        <v>1125</v>
      </c>
      <c r="D301" s="102" t="s">
        <v>366</v>
      </c>
      <c r="E301" s="102" t="s">
        <v>1126</v>
      </c>
      <c r="F301" s="102" t="s">
        <v>1120</v>
      </c>
      <c r="G301" s="95"/>
      <c r="H301" s="106">
        <f>ROWS($B$3:B301)</f>
        <v>299</v>
      </c>
      <c r="I301" s="95" t="str">
        <f t="shared" si="13"/>
        <v/>
      </c>
      <c r="J301" s="95" t="str">
        <f t="shared" si="14"/>
        <v/>
      </c>
      <c r="K301" s="83"/>
      <c r="M301" s="96" t="str" cm="1">
        <f t="array" ref="M301">IFERROR(INDEX($B$3:$B$496,J301,1),"")</f>
        <v/>
      </c>
      <c r="N301" s="96"/>
    </row>
    <row r="302" spans="1:14" x14ac:dyDescent="0.2">
      <c r="A302"/>
      <c r="B302" s="103" t="str">
        <f t="shared" si="12"/>
        <v>LOGEZ MICHEL</v>
      </c>
      <c r="C302" s="104" t="s">
        <v>781</v>
      </c>
      <c r="D302" s="104" t="s">
        <v>384</v>
      </c>
      <c r="E302" s="104" t="s">
        <v>782</v>
      </c>
      <c r="F302" s="104" t="s">
        <v>768</v>
      </c>
      <c r="G302" s="95"/>
      <c r="H302" s="106">
        <f>ROWS($B$3:B302)</f>
        <v>300</v>
      </c>
      <c r="I302" s="95" t="str">
        <f t="shared" si="13"/>
        <v/>
      </c>
      <c r="J302" s="95" t="str">
        <f t="shared" si="14"/>
        <v/>
      </c>
      <c r="K302" s="83"/>
      <c r="M302" s="96" t="str" cm="1">
        <f t="array" ref="M302">IFERROR(INDEX($B$3:$B$496,J302,1),"")</f>
        <v/>
      </c>
      <c r="N302" s="96"/>
    </row>
    <row r="303" spans="1:14" x14ac:dyDescent="0.2">
      <c r="A303"/>
      <c r="B303" s="101" t="str">
        <f t="shared" si="12"/>
        <v>LOHBRUNNER PATRICK</v>
      </c>
      <c r="C303" s="102" t="s">
        <v>848</v>
      </c>
      <c r="D303" s="102" t="s">
        <v>366</v>
      </c>
      <c r="E303" s="102" t="s">
        <v>849</v>
      </c>
      <c r="F303" s="102" t="s">
        <v>835</v>
      </c>
      <c r="G303" s="95"/>
      <c r="H303" s="106">
        <f>ROWS($B$3:B303)</f>
        <v>301</v>
      </c>
      <c r="I303" s="95" t="str">
        <f t="shared" si="13"/>
        <v/>
      </c>
      <c r="J303" s="95" t="str">
        <f t="shared" si="14"/>
        <v/>
      </c>
      <c r="K303" s="83"/>
      <c r="M303" s="96" t="str" cm="1">
        <f t="array" ref="M303">IFERROR(INDEX($B$3:$B$496,J303,1),"")</f>
        <v/>
      </c>
      <c r="N303" s="96"/>
    </row>
    <row r="304" spans="1:14" x14ac:dyDescent="0.2">
      <c r="A304"/>
      <c r="B304" s="103" t="str">
        <f t="shared" si="12"/>
        <v>LOOSEN FRANCOIS</v>
      </c>
      <c r="C304" s="104" t="s">
        <v>785</v>
      </c>
      <c r="D304" s="104" t="s">
        <v>395</v>
      </c>
      <c r="E304" s="104" t="s">
        <v>786</v>
      </c>
      <c r="F304" s="104" t="s">
        <v>768</v>
      </c>
      <c r="G304" s="95"/>
      <c r="H304" s="106">
        <f>ROWS($B$3:B304)</f>
        <v>302</v>
      </c>
      <c r="I304" s="95" t="str">
        <f t="shared" si="13"/>
        <v/>
      </c>
      <c r="J304" s="95" t="str">
        <f t="shared" si="14"/>
        <v/>
      </c>
      <c r="K304" s="83"/>
      <c r="M304" s="96" t="str" cm="1">
        <f t="array" ref="M304">IFERROR(INDEX($B$3:$B$496,J304,1),"")</f>
        <v/>
      </c>
      <c r="N304" s="96"/>
    </row>
    <row r="305" spans="1:14" x14ac:dyDescent="0.2">
      <c r="A305"/>
      <c r="B305" s="101" t="str">
        <f t="shared" si="12"/>
        <v>LOUIS HENRI</v>
      </c>
      <c r="C305" s="102" t="s">
        <v>309</v>
      </c>
      <c r="D305" s="102" t="s">
        <v>787</v>
      </c>
      <c r="E305" s="102" t="s">
        <v>788</v>
      </c>
      <c r="F305" s="102" t="s">
        <v>768</v>
      </c>
      <c r="G305" s="95"/>
      <c r="H305" s="106">
        <f>ROWS($B$3:B305)</f>
        <v>303</v>
      </c>
      <c r="I305" s="95" t="str">
        <f t="shared" si="13"/>
        <v/>
      </c>
      <c r="J305" s="95" t="str">
        <f t="shared" si="14"/>
        <v/>
      </c>
      <c r="K305" s="83"/>
      <c r="M305" s="96" t="str" cm="1">
        <f t="array" ref="M305">IFERROR(INDEX($B$3:$B$496,J305,1),"")</f>
        <v/>
      </c>
      <c r="N305" s="96"/>
    </row>
    <row r="306" spans="1:14" x14ac:dyDescent="0.2">
      <c r="A306"/>
      <c r="B306" s="103" t="str">
        <f t="shared" si="12"/>
        <v>LOUIS PATRICK</v>
      </c>
      <c r="C306" s="104" t="s">
        <v>309</v>
      </c>
      <c r="D306" s="104" t="s">
        <v>366</v>
      </c>
      <c r="E306" s="104" t="s">
        <v>838</v>
      </c>
      <c r="F306" s="104" t="s">
        <v>835</v>
      </c>
      <c r="G306" s="95"/>
      <c r="H306" s="106">
        <f>ROWS($B$3:B306)</f>
        <v>304</v>
      </c>
      <c r="I306" s="95" t="str">
        <f t="shared" si="13"/>
        <v/>
      </c>
      <c r="J306" s="95" t="str">
        <f t="shared" si="14"/>
        <v/>
      </c>
      <c r="K306" s="83"/>
      <c r="M306" s="96" t="str" cm="1">
        <f t="array" ref="M306">IFERROR(INDEX($B$3:$B$496,J306,1),"")</f>
        <v/>
      </c>
      <c r="N306" s="96"/>
    </row>
    <row r="307" spans="1:14" x14ac:dyDescent="0.2">
      <c r="A307"/>
      <c r="B307" s="101" t="str">
        <f t="shared" si="12"/>
        <v>LUCAS THOMAS</v>
      </c>
      <c r="C307" s="102" t="s">
        <v>160</v>
      </c>
      <c r="D307" s="102" t="s">
        <v>444</v>
      </c>
      <c r="E307" s="102" t="s">
        <v>1026</v>
      </c>
      <c r="F307" s="102" t="s">
        <v>532</v>
      </c>
      <c r="G307" s="95"/>
      <c r="H307" s="106">
        <f>ROWS($B$3:B307)</f>
        <v>305</v>
      </c>
      <c r="I307" s="95" t="str">
        <f t="shared" si="13"/>
        <v/>
      </c>
      <c r="J307" s="95" t="str">
        <f t="shared" si="14"/>
        <v/>
      </c>
      <c r="K307" s="83"/>
      <c r="M307" s="96" t="str" cm="1">
        <f t="array" ref="M307">IFERROR(INDEX($B$3:$B$496,J307,1),"")</f>
        <v/>
      </c>
      <c r="N307" s="96"/>
    </row>
    <row r="308" spans="1:14" x14ac:dyDescent="0.2">
      <c r="A308"/>
      <c r="B308" s="101" t="str">
        <f t="shared" si="12"/>
        <v>LUCZAK DENIS</v>
      </c>
      <c r="C308" s="102" t="s">
        <v>1042</v>
      </c>
      <c r="D308" s="102" t="s">
        <v>389</v>
      </c>
      <c r="E308" s="102" t="s">
        <v>1043</v>
      </c>
      <c r="F308" s="102" t="s">
        <v>532</v>
      </c>
      <c r="G308" s="95"/>
      <c r="H308" s="106">
        <f>ROWS($B$3:B308)</f>
        <v>306</v>
      </c>
      <c r="I308" s="95" t="str">
        <f t="shared" si="13"/>
        <v/>
      </c>
      <c r="J308" s="95" t="str">
        <f t="shared" si="14"/>
        <v/>
      </c>
      <c r="M308" s="96" t="str" cm="1">
        <f t="array" ref="M308">IFERROR(INDEX($B$3:$B$496,J308,1),"")</f>
        <v/>
      </c>
      <c r="N308" s="96"/>
    </row>
    <row r="309" spans="1:14" x14ac:dyDescent="0.2">
      <c r="A309"/>
      <c r="B309" s="101" t="str">
        <f t="shared" si="12"/>
        <v>LUSSEAU MAXIME</v>
      </c>
      <c r="C309" s="102" t="s">
        <v>474</v>
      </c>
      <c r="D309" s="102" t="s">
        <v>442</v>
      </c>
      <c r="E309" s="102" t="s">
        <v>475</v>
      </c>
      <c r="F309" s="102" t="s">
        <v>88</v>
      </c>
      <c r="G309" s="95"/>
      <c r="H309" s="106">
        <f>ROWS($B$3:B309)</f>
        <v>307</v>
      </c>
      <c r="I309" s="95" t="str">
        <f t="shared" si="13"/>
        <v/>
      </c>
      <c r="J309" s="95" t="str">
        <f t="shared" si="14"/>
        <v/>
      </c>
      <c r="M309" s="96" t="str" cm="1">
        <f t="array" ref="M309">IFERROR(INDEX($B$3:$B$496,J309,1),"")</f>
        <v/>
      </c>
      <c r="N309" s="96"/>
    </row>
    <row r="310" spans="1:14" x14ac:dyDescent="0.2">
      <c r="A310"/>
      <c r="B310" s="101" t="str">
        <f t="shared" si="12"/>
        <v>MACHEZ ALAIN</v>
      </c>
      <c r="C310" s="102" t="s">
        <v>42</v>
      </c>
      <c r="D310" s="102" t="s">
        <v>362</v>
      </c>
      <c r="E310" s="102" t="s">
        <v>183</v>
      </c>
      <c r="F310" s="102" t="s">
        <v>532</v>
      </c>
      <c r="G310" s="95"/>
      <c r="H310" s="106">
        <f>ROWS($B$3:B310)</f>
        <v>308</v>
      </c>
      <c r="I310" s="95" t="str">
        <f t="shared" si="13"/>
        <v/>
      </c>
      <c r="J310" s="95" t="str">
        <f t="shared" si="14"/>
        <v/>
      </c>
      <c r="M310" s="96" t="str" cm="1">
        <f t="array" ref="M310">IFERROR(INDEX($B$3:$B$496,J310,1),"")</f>
        <v/>
      </c>
      <c r="N310" s="96"/>
    </row>
    <row r="311" spans="1:14" x14ac:dyDescent="0.2">
      <c r="A311"/>
      <c r="B311" s="103" t="str">
        <f t="shared" si="12"/>
        <v>MAGNIER REMI</v>
      </c>
      <c r="C311" s="104" t="s">
        <v>807</v>
      </c>
      <c r="D311" s="104" t="s">
        <v>808</v>
      </c>
      <c r="E311" s="104" t="s">
        <v>809</v>
      </c>
      <c r="F311" s="104" t="s">
        <v>768</v>
      </c>
      <c r="G311" s="95"/>
      <c r="H311" s="106">
        <f>ROWS($B$3:B311)</f>
        <v>309</v>
      </c>
      <c r="I311" s="95" t="str">
        <f t="shared" si="13"/>
        <v/>
      </c>
      <c r="J311" s="95" t="str">
        <f t="shared" si="14"/>
        <v/>
      </c>
      <c r="M311" s="96" t="str" cm="1">
        <f t="array" ref="M311">IFERROR(INDEX($B$3:$B$496,J311,1),"")</f>
        <v/>
      </c>
      <c r="N311" s="96"/>
    </row>
    <row r="312" spans="1:14" x14ac:dyDescent="0.2">
      <c r="A312"/>
      <c r="B312" s="103" t="str">
        <f t="shared" si="12"/>
        <v>MAILLARD JEAN MICHEL</v>
      </c>
      <c r="C312" s="104" t="s">
        <v>1005</v>
      </c>
      <c r="D312" s="104" t="s">
        <v>510</v>
      </c>
      <c r="E312" s="104" t="s">
        <v>1006</v>
      </c>
      <c r="F312" s="104" t="s">
        <v>947</v>
      </c>
      <c r="G312" s="95"/>
      <c r="H312" s="106">
        <f>ROWS($B$3:B312)</f>
        <v>310</v>
      </c>
      <c r="I312" s="95" t="str">
        <f t="shared" si="13"/>
        <v/>
      </c>
      <c r="J312" s="95" t="str">
        <f t="shared" si="14"/>
        <v/>
      </c>
      <c r="M312" s="96" t="str" cm="1">
        <f t="array" ref="M312">IFERROR(INDEX($B$3:$B$496,J312,1),"")</f>
        <v/>
      </c>
      <c r="N312" s="96"/>
    </row>
    <row r="313" spans="1:14" x14ac:dyDescent="0.2">
      <c r="A313"/>
      <c r="B313" s="101" t="str">
        <f t="shared" si="12"/>
        <v>MAIRESSE CHRISTIAN</v>
      </c>
      <c r="C313" s="102" t="s">
        <v>61</v>
      </c>
      <c r="D313" s="102" t="s">
        <v>334</v>
      </c>
      <c r="E313" s="102" t="s">
        <v>247</v>
      </c>
      <c r="F313" s="102" t="s">
        <v>1120</v>
      </c>
      <c r="G313" s="95"/>
      <c r="H313" s="106">
        <f>ROWS($B$3:B313)</f>
        <v>311</v>
      </c>
      <c r="I313" s="95" t="str">
        <f t="shared" si="13"/>
        <v/>
      </c>
      <c r="J313" s="95" t="str">
        <f t="shared" si="14"/>
        <v/>
      </c>
      <c r="M313" s="96" t="str" cm="1">
        <f t="array" ref="M313">IFERROR(INDEX($B$3:$B$496,J313,1),"")</f>
        <v/>
      </c>
      <c r="N313" s="96"/>
    </row>
    <row r="314" spans="1:14" x14ac:dyDescent="0.2">
      <c r="A314"/>
      <c r="B314" s="103" t="str">
        <f t="shared" si="12"/>
        <v>MALO ALAIN</v>
      </c>
      <c r="C314" s="104" t="s">
        <v>561</v>
      </c>
      <c r="D314" s="104" t="s">
        <v>362</v>
      </c>
      <c r="E314" s="104" t="s">
        <v>562</v>
      </c>
      <c r="F314" s="104" t="s">
        <v>835</v>
      </c>
      <c r="G314" s="95"/>
      <c r="H314" s="106">
        <f>ROWS($B$3:B314)</f>
        <v>312</v>
      </c>
      <c r="I314" s="95" t="str">
        <f t="shared" si="13"/>
        <v/>
      </c>
      <c r="J314" s="95" t="str">
        <f t="shared" si="14"/>
        <v/>
      </c>
      <c r="M314" s="96" t="str" cm="1">
        <f t="array" ref="M314">IFERROR(INDEX($B$3:$B$496,J314,1),"")</f>
        <v/>
      </c>
      <c r="N314" s="96"/>
    </row>
    <row r="315" spans="1:14" x14ac:dyDescent="0.2">
      <c r="A315"/>
      <c r="B315" s="103" t="str">
        <f t="shared" si="12"/>
        <v>MARCHANDIER PHILIPPE</v>
      </c>
      <c r="C315" s="104" t="s">
        <v>476</v>
      </c>
      <c r="D315" s="104" t="s">
        <v>340</v>
      </c>
      <c r="E315" s="104" t="s">
        <v>219</v>
      </c>
      <c r="F315" s="104" t="s">
        <v>1142</v>
      </c>
      <c r="G315" s="95"/>
      <c r="H315" s="106">
        <f>ROWS($B$3:B315)</f>
        <v>313</v>
      </c>
      <c r="I315" s="95" t="str">
        <f t="shared" si="13"/>
        <v/>
      </c>
      <c r="J315" s="95" t="str">
        <f t="shared" si="14"/>
        <v/>
      </c>
      <c r="M315" s="96" t="str" cm="1">
        <f t="array" ref="M315">IFERROR(INDEX($B$3:$B$496,J315,1),"")</f>
        <v/>
      </c>
      <c r="N315" s="96"/>
    </row>
    <row r="316" spans="1:14" x14ac:dyDescent="0.2">
      <c r="A316"/>
      <c r="B316" s="103" t="str">
        <f t="shared" si="12"/>
        <v>MARCHE NORMAN</v>
      </c>
      <c r="C316" s="104" t="s">
        <v>1027</v>
      </c>
      <c r="D316" s="104" t="s">
        <v>1028</v>
      </c>
      <c r="E316" s="104" t="s">
        <v>1029</v>
      </c>
      <c r="F316" s="104" t="s">
        <v>532</v>
      </c>
      <c r="G316" s="95"/>
      <c r="H316" s="106">
        <f>ROWS($B$3:B316)</f>
        <v>314</v>
      </c>
      <c r="I316" s="95" t="str">
        <f t="shared" si="13"/>
        <v/>
      </c>
      <c r="J316" s="95" t="str">
        <f t="shared" si="14"/>
        <v/>
      </c>
      <c r="M316" s="96" t="str" cm="1">
        <f t="array" ref="M316">IFERROR(INDEX($B$3:$B$496,J316,1),"")</f>
        <v/>
      </c>
      <c r="N316" s="96"/>
    </row>
    <row r="317" spans="1:14" x14ac:dyDescent="0.2">
      <c r="A317"/>
      <c r="B317" s="103" t="str">
        <f t="shared" si="12"/>
        <v>MARCHIONE JOSEPH</v>
      </c>
      <c r="C317" s="104" t="s">
        <v>477</v>
      </c>
      <c r="D317" s="104" t="s">
        <v>478</v>
      </c>
      <c r="E317" s="104" t="s">
        <v>215</v>
      </c>
      <c r="F317" s="104" t="s">
        <v>1119</v>
      </c>
      <c r="G317" s="95"/>
      <c r="H317" s="106">
        <f>ROWS($B$3:B317)</f>
        <v>315</v>
      </c>
      <c r="I317" s="95" t="str">
        <f t="shared" si="13"/>
        <v/>
      </c>
      <c r="J317" s="95" t="str">
        <f t="shared" si="14"/>
        <v/>
      </c>
      <c r="M317" s="96" t="str" cm="1">
        <f t="array" ref="M317">IFERROR(INDEX($B$3:$B$496,J317,1),"")</f>
        <v/>
      </c>
      <c r="N317" s="96"/>
    </row>
    <row r="318" spans="1:14" x14ac:dyDescent="0.2">
      <c r="A318"/>
      <c r="B318" s="101" t="str">
        <f t="shared" si="12"/>
        <v>MARLARD LEOPOLD</v>
      </c>
      <c r="C318" s="102" t="s">
        <v>62</v>
      </c>
      <c r="D318" s="102" t="s">
        <v>479</v>
      </c>
      <c r="E318" s="102" t="s">
        <v>212</v>
      </c>
      <c r="F318" s="102" t="s">
        <v>768</v>
      </c>
      <c r="G318" s="95"/>
      <c r="H318" s="106">
        <f>ROWS($B$3:B318)</f>
        <v>316</v>
      </c>
      <c r="I318" s="95" t="str">
        <f t="shared" si="13"/>
        <v/>
      </c>
      <c r="J318" s="95" t="str">
        <f t="shared" si="14"/>
        <v/>
      </c>
      <c r="M318" s="96" t="str" cm="1">
        <f t="array" ref="M318">IFERROR(INDEX($B$3:$B$496,J318,1),"")</f>
        <v/>
      </c>
      <c r="N318" s="96"/>
    </row>
    <row r="319" spans="1:14" x14ac:dyDescent="0.2">
      <c r="A319"/>
      <c r="B319" s="101" t="str">
        <f t="shared" si="12"/>
        <v>MARLIERE JOHNNY</v>
      </c>
      <c r="C319" s="102" t="s">
        <v>1064</v>
      </c>
      <c r="D319" s="102" t="s">
        <v>1065</v>
      </c>
      <c r="E319" s="102" t="s">
        <v>1066</v>
      </c>
      <c r="F319" s="102" t="s">
        <v>1056</v>
      </c>
      <c r="G319" s="95"/>
      <c r="H319" s="106">
        <f>ROWS($B$3:B319)</f>
        <v>317</v>
      </c>
      <c r="I319" s="95" t="str">
        <f t="shared" si="13"/>
        <v/>
      </c>
      <c r="J319" s="95" t="str">
        <f t="shared" si="14"/>
        <v/>
      </c>
      <c r="M319" s="96" t="str" cm="1">
        <f t="array" ref="M319">IFERROR(INDEX($B$3:$B$496,J319,1),"")</f>
        <v/>
      </c>
      <c r="N319" s="96"/>
    </row>
    <row r="320" spans="1:14" x14ac:dyDescent="0.2">
      <c r="A320"/>
      <c r="B320" s="101" t="str">
        <f t="shared" si="12"/>
        <v>MARLOT MICHEL</v>
      </c>
      <c r="C320" s="102" t="s">
        <v>773</v>
      </c>
      <c r="D320" s="102" t="s">
        <v>384</v>
      </c>
      <c r="E320" s="102" t="s">
        <v>774</v>
      </c>
      <c r="F320" s="102" t="s">
        <v>768</v>
      </c>
      <c r="G320" s="95"/>
      <c r="H320" s="106">
        <f>ROWS($B$3:B320)</f>
        <v>318</v>
      </c>
      <c r="I320" s="95" t="str">
        <f t="shared" si="13"/>
        <v/>
      </c>
      <c r="J320" s="95" t="str">
        <f t="shared" si="14"/>
        <v/>
      </c>
      <c r="M320" s="96" t="str" cm="1">
        <f t="array" ref="M320">IFERROR(INDEX($B$3:$B$496,J320,1),"")</f>
        <v/>
      </c>
      <c r="N320" s="96"/>
    </row>
    <row r="321" spans="1:14" x14ac:dyDescent="0.2">
      <c r="A321"/>
      <c r="B321" s="101" t="str">
        <f t="shared" si="12"/>
        <v>MARTEL MICHEL</v>
      </c>
      <c r="C321" s="102" t="s">
        <v>63</v>
      </c>
      <c r="D321" s="102" t="s">
        <v>384</v>
      </c>
      <c r="E321" s="102" t="s">
        <v>240</v>
      </c>
      <c r="F321" s="102" t="s">
        <v>947</v>
      </c>
      <c r="G321" s="95"/>
      <c r="H321" s="106">
        <f>ROWS($B$3:B321)</f>
        <v>319</v>
      </c>
      <c r="I321" s="95" t="str">
        <f t="shared" si="13"/>
        <v/>
      </c>
      <c r="J321" s="95" t="str">
        <f t="shared" si="14"/>
        <v/>
      </c>
      <c r="M321" s="96" t="str" cm="1">
        <f t="array" ref="M321">IFERROR(INDEX($B$3:$B$496,J321,1),"")</f>
        <v/>
      </c>
      <c r="N321" s="96"/>
    </row>
    <row r="322" spans="1:14" x14ac:dyDescent="0.2">
      <c r="A322"/>
      <c r="B322" s="103" t="str">
        <f t="shared" si="12"/>
        <v>MARTIN THEO</v>
      </c>
      <c r="C322" s="104" t="s">
        <v>318</v>
      </c>
      <c r="D322" s="104" t="s">
        <v>580</v>
      </c>
      <c r="E322" s="104" t="s">
        <v>881</v>
      </c>
      <c r="F322" s="104" t="s">
        <v>835</v>
      </c>
      <c r="G322" s="95"/>
      <c r="H322" s="106">
        <f>ROWS($B$3:B322)</f>
        <v>320</v>
      </c>
      <c r="I322" s="95" t="str">
        <f t="shared" si="13"/>
        <v/>
      </c>
      <c r="J322" s="95" t="str">
        <f t="shared" si="14"/>
        <v/>
      </c>
      <c r="M322" s="96" t="str" cm="1">
        <f t="array" ref="M322">IFERROR(INDEX($B$3:$B$496,J322,1),"")</f>
        <v/>
      </c>
      <c r="N322" s="96"/>
    </row>
    <row r="323" spans="1:14" x14ac:dyDescent="0.2">
      <c r="A323"/>
      <c r="B323" s="101" t="str">
        <f t="shared" ref="B323:B386" si="15">C323 &amp; " " &amp;D323</f>
        <v>MARTINS CARLOS</v>
      </c>
      <c r="C323" s="102" t="s">
        <v>33</v>
      </c>
      <c r="D323" s="102" t="s">
        <v>480</v>
      </c>
      <c r="E323" s="102" t="s">
        <v>176</v>
      </c>
      <c r="F323" s="102" t="s">
        <v>765</v>
      </c>
      <c r="G323" s="95"/>
      <c r="H323" s="106">
        <f>ROWS($B$3:B323)</f>
        <v>321</v>
      </c>
      <c r="I323" s="95" t="str">
        <f t="shared" ref="I323:I386" si="16">IF(ISNUMBER(SEARCH($M$1,B323)),H323,"")</f>
        <v/>
      </c>
      <c r="J323" s="95" t="str">
        <f t="shared" ref="J323:J386" si="17">IFERROR(SMALL($I$3:$I$496,H323),"")</f>
        <v/>
      </c>
      <c r="M323" s="96" t="str" cm="1">
        <f t="array" ref="M323">IFERROR(INDEX($B$3:$B$496,J323,1),"")</f>
        <v/>
      </c>
      <c r="N323" s="96"/>
    </row>
    <row r="324" spans="1:14" x14ac:dyDescent="0.2">
      <c r="A324"/>
      <c r="B324" s="101" t="str">
        <f t="shared" si="15"/>
        <v>MASSON ALAIN</v>
      </c>
      <c r="C324" s="102" t="s">
        <v>162</v>
      </c>
      <c r="D324" s="102" t="s">
        <v>362</v>
      </c>
      <c r="E324" s="102" t="s">
        <v>319</v>
      </c>
      <c r="F324" s="102" t="s">
        <v>87</v>
      </c>
      <c r="G324" s="95"/>
      <c r="H324" s="106">
        <f>ROWS($B$3:B324)</f>
        <v>322</v>
      </c>
      <c r="I324" s="95" t="str">
        <f t="shared" si="16"/>
        <v/>
      </c>
      <c r="J324" s="95" t="str">
        <f t="shared" si="17"/>
        <v/>
      </c>
      <c r="M324" s="96" t="str" cm="1">
        <f t="array" ref="M324">IFERROR(INDEX($B$3:$B$496,J324,1),"")</f>
        <v/>
      </c>
      <c r="N324" s="96"/>
    </row>
    <row r="325" spans="1:14" x14ac:dyDescent="0.2">
      <c r="A325"/>
      <c r="B325" s="101" t="str">
        <f t="shared" si="15"/>
        <v>MAZURIER JEAN LOUIS</v>
      </c>
      <c r="C325" s="102" t="s">
        <v>133</v>
      </c>
      <c r="D325" s="102" t="s">
        <v>347</v>
      </c>
      <c r="E325" s="102" t="s">
        <v>170</v>
      </c>
      <c r="F325" s="102" t="s">
        <v>1105</v>
      </c>
      <c r="G325" s="95"/>
      <c r="H325" s="106">
        <f>ROWS($B$3:B325)</f>
        <v>323</v>
      </c>
      <c r="I325" s="95" t="str">
        <f t="shared" si="16"/>
        <v/>
      </c>
      <c r="J325" s="95" t="str">
        <f t="shared" si="17"/>
        <v/>
      </c>
      <c r="M325" s="96" t="str" cm="1">
        <f t="array" ref="M325">IFERROR(INDEX($B$3:$B$496,J325,1),"")</f>
        <v/>
      </c>
      <c r="N325" s="96"/>
    </row>
    <row r="326" spans="1:14" x14ac:dyDescent="0.2">
      <c r="A326"/>
      <c r="B326" s="103" t="str">
        <f t="shared" si="15"/>
        <v>MEHIDI TIJANI</v>
      </c>
      <c r="C326" s="104" t="s">
        <v>705</v>
      </c>
      <c r="D326" s="104" t="s">
        <v>706</v>
      </c>
      <c r="E326" s="104" t="s">
        <v>707</v>
      </c>
      <c r="F326" s="104" t="s">
        <v>88</v>
      </c>
      <c r="G326" s="95"/>
      <c r="H326" s="106">
        <f>ROWS($B$3:B326)</f>
        <v>324</v>
      </c>
      <c r="I326" s="95" t="str">
        <f t="shared" si="16"/>
        <v/>
      </c>
      <c r="J326" s="95" t="str">
        <f t="shared" si="17"/>
        <v/>
      </c>
      <c r="M326" s="96" t="str" cm="1">
        <f t="array" ref="M326">IFERROR(INDEX($B$3:$B$496,J326,1),"")</f>
        <v/>
      </c>
      <c r="N326" s="96"/>
    </row>
    <row r="327" spans="1:14" x14ac:dyDescent="0.2">
      <c r="A327"/>
      <c r="B327" s="101" t="str">
        <f t="shared" si="15"/>
        <v>MELLIN GEORGES</v>
      </c>
      <c r="C327" s="102" t="s">
        <v>320</v>
      </c>
      <c r="D327" s="102" t="s">
        <v>401</v>
      </c>
      <c r="E327" s="102" t="s">
        <v>321</v>
      </c>
      <c r="F327" s="102" t="s">
        <v>1120</v>
      </c>
      <c r="G327" s="95"/>
      <c r="H327" s="106">
        <f>ROWS($B$3:B327)</f>
        <v>325</v>
      </c>
      <c r="I327" s="95" t="str">
        <f t="shared" si="16"/>
        <v/>
      </c>
      <c r="J327" s="95" t="str">
        <f t="shared" si="17"/>
        <v/>
      </c>
      <c r="M327" s="96" t="str" cm="1">
        <f t="array" ref="M327">IFERROR(INDEX($B$3:$B$496,J327,1),"")</f>
        <v/>
      </c>
      <c r="N327" s="96"/>
    </row>
    <row r="328" spans="1:14" x14ac:dyDescent="0.2">
      <c r="A328"/>
      <c r="B328" s="103" t="str">
        <f t="shared" si="15"/>
        <v>MENOUS FABRICE</v>
      </c>
      <c r="C328" s="104" t="s">
        <v>322</v>
      </c>
      <c r="D328" s="104" t="s">
        <v>390</v>
      </c>
      <c r="E328" s="104" t="s">
        <v>290</v>
      </c>
      <c r="F328" s="104" t="s">
        <v>532</v>
      </c>
      <c r="G328" s="95"/>
      <c r="H328" s="106">
        <f>ROWS($B$3:B328)</f>
        <v>326</v>
      </c>
      <c r="I328" s="95" t="str">
        <f t="shared" si="16"/>
        <v/>
      </c>
      <c r="J328" s="95" t="str">
        <f t="shared" si="17"/>
        <v/>
      </c>
      <c r="M328" s="96" t="str" cm="1">
        <f t="array" ref="M328">IFERROR(INDEX($B$3:$B$496,J328,1),"")</f>
        <v/>
      </c>
      <c r="N328" s="96"/>
    </row>
    <row r="329" spans="1:14" x14ac:dyDescent="0.2">
      <c r="A329"/>
      <c r="B329" s="101" t="str">
        <f t="shared" si="15"/>
        <v>MERLIN CHRISTIAN</v>
      </c>
      <c r="C329" s="102" t="s">
        <v>64</v>
      </c>
      <c r="D329" s="102" t="s">
        <v>334</v>
      </c>
      <c r="E329" s="102" t="s">
        <v>189</v>
      </c>
      <c r="F329" s="102" t="s">
        <v>1120</v>
      </c>
      <c r="G329" s="95"/>
      <c r="H329" s="106">
        <f>ROWS($B$3:B329)</f>
        <v>327</v>
      </c>
      <c r="I329" s="95" t="str">
        <f t="shared" si="16"/>
        <v/>
      </c>
      <c r="J329" s="95" t="str">
        <f t="shared" si="17"/>
        <v/>
      </c>
      <c r="M329" s="96" t="str" cm="1">
        <f t="array" ref="M329">IFERROR(INDEX($B$3:$B$496,J329,1),"")</f>
        <v/>
      </c>
      <c r="N329" s="96"/>
    </row>
    <row r="330" spans="1:14" x14ac:dyDescent="0.2">
      <c r="A330"/>
      <c r="B330" s="103" t="str">
        <f t="shared" si="15"/>
        <v>MICHEL PIERRE</v>
      </c>
      <c r="C330" s="104" t="s">
        <v>384</v>
      </c>
      <c r="D330" s="104" t="s">
        <v>430</v>
      </c>
      <c r="E330" s="104" t="s">
        <v>229</v>
      </c>
      <c r="F330" s="104" t="s">
        <v>87</v>
      </c>
      <c r="G330" s="95"/>
      <c r="H330" s="106">
        <f>ROWS($B$3:B330)</f>
        <v>328</v>
      </c>
      <c r="I330" s="95" t="str">
        <f t="shared" si="16"/>
        <v/>
      </c>
      <c r="J330" s="95" t="str">
        <f t="shared" si="17"/>
        <v/>
      </c>
      <c r="M330" s="96" t="str" cm="1">
        <f t="array" ref="M330">IFERROR(INDEX($B$3:$B$496,J330,1),"")</f>
        <v/>
      </c>
      <c r="N330" s="96"/>
    </row>
    <row r="331" spans="1:14" x14ac:dyDescent="0.2">
      <c r="A331"/>
      <c r="B331" s="101" t="str">
        <f t="shared" si="15"/>
        <v>MILAZZO CALOGERO</v>
      </c>
      <c r="C331" s="102" t="s">
        <v>585</v>
      </c>
      <c r="D331" s="102" t="s">
        <v>586</v>
      </c>
      <c r="E331" s="102" t="s">
        <v>587</v>
      </c>
      <c r="F331" s="102" t="s">
        <v>87</v>
      </c>
      <c r="G331" s="95"/>
      <c r="H331" s="106">
        <f>ROWS($B$3:B331)</f>
        <v>329</v>
      </c>
      <c r="I331" s="95" t="str">
        <f t="shared" si="16"/>
        <v/>
      </c>
      <c r="J331" s="95" t="str">
        <f t="shared" si="17"/>
        <v/>
      </c>
      <c r="M331" s="96" t="str" cm="1">
        <f t="array" ref="M331">IFERROR(INDEX($B$3:$B$496,J331,1),"")</f>
        <v/>
      </c>
      <c r="N331" s="96"/>
    </row>
    <row r="332" spans="1:14" x14ac:dyDescent="0.2">
      <c r="A332"/>
      <c r="B332" s="101" t="str">
        <f t="shared" si="15"/>
        <v>MINART ARNAUD</v>
      </c>
      <c r="C332" s="102" t="s">
        <v>481</v>
      </c>
      <c r="D332" s="102" t="s">
        <v>482</v>
      </c>
      <c r="E332" s="102" t="s">
        <v>483</v>
      </c>
      <c r="F332" s="102" t="s">
        <v>1120</v>
      </c>
      <c r="G332" s="95"/>
      <c r="H332" s="106">
        <f>ROWS($B$3:B332)</f>
        <v>330</v>
      </c>
      <c r="I332" s="95" t="str">
        <f t="shared" si="16"/>
        <v/>
      </c>
      <c r="J332" s="95" t="str">
        <f t="shared" si="17"/>
        <v/>
      </c>
      <c r="M332" s="96" t="str" cm="1">
        <f t="array" ref="M332">IFERROR(INDEX($B$3:$B$496,J332,1),"")</f>
        <v/>
      </c>
      <c r="N332" s="96"/>
    </row>
    <row r="333" spans="1:14" x14ac:dyDescent="0.2">
      <c r="A333"/>
      <c r="B333" s="101" t="str">
        <f t="shared" si="15"/>
        <v>MINET LIONEL</v>
      </c>
      <c r="C333" s="102" t="s">
        <v>167</v>
      </c>
      <c r="D333" s="102" t="s">
        <v>364</v>
      </c>
      <c r="E333" s="102" t="s">
        <v>267</v>
      </c>
      <c r="F333" s="102" t="s">
        <v>532</v>
      </c>
      <c r="G333" s="95"/>
      <c r="H333" s="106">
        <f>ROWS($B$3:B333)</f>
        <v>331</v>
      </c>
      <c r="I333" s="95" t="str">
        <f t="shared" si="16"/>
        <v/>
      </c>
      <c r="J333" s="95" t="str">
        <f t="shared" si="17"/>
        <v/>
      </c>
      <c r="M333" s="96" t="str" cm="1">
        <f t="array" ref="M333">IFERROR(INDEX($B$3:$B$496,J333,1),"")</f>
        <v/>
      </c>
      <c r="N333" s="96"/>
    </row>
    <row r="334" spans="1:14" x14ac:dyDescent="0.2">
      <c r="A334"/>
      <c r="B334" s="101" t="str">
        <f t="shared" si="15"/>
        <v>MOGUEZ ALAIN</v>
      </c>
      <c r="C334" s="102" t="s">
        <v>484</v>
      </c>
      <c r="D334" s="102" t="s">
        <v>362</v>
      </c>
      <c r="E334" s="102" t="s">
        <v>485</v>
      </c>
      <c r="F334" s="102" t="s">
        <v>88</v>
      </c>
      <c r="G334" s="95"/>
      <c r="H334" s="106">
        <f>ROWS($B$3:B334)</f>
        <v>332</v>
      </c>
      <c r="I334" s="95" t="str">
        <f t="shared" si="16"/>
        <v/>
      </c>
      <c r="J334" s="95" t="str">
        <f t="shared" si="17"/>
        <v/>
      </c>
      <c r="M334" s="96" t="str" cm="1">
        <f t="array" ref="M334">IFERROR(INDEX($B$3:$B$496,J334,1),"")</f>
        <v/>
      </c>
      <c r="N334" s="96"/>
    </row>
    <row r="335" spans="1:14" x14ac:dyDescent="0.2">
      <c r="A335"/>
      <c r="B335" s="101" t="str">
        <f t="shared" si="15"/>
        <v>MONNEYRAC SEBASTIEN</v>
      </c>
      <c r="C335" s="102" t="s">
        <v>142</v>
      </c>
      <c r="D335" s="102" t="s">
        <v>391</v>
      </c>
      <c r="E335" s="102" t="s">
        <v>202</v>
      </c>
      <c r="F335" s="102" t="s">
        <v>1119</v>
      </c>
      <c r="G335" s="95"/>
      <c r="H335" s="106">
        <f>ROWS($B$3:B335)</f>
        <v>333</v>
      </c>
      <c r="I335" s="95" t="str">
        <f t="shared" si="16"/>
        <v/>
      </c>
      <c r="J335" s="95" t="str">
        <f t="shared" si="17"/>
        <v/>
      </c>
      <c r="M335" s="96" t="str" cm="1">
        <f t="array" ref="M335">IFERROR(INDEX($B$3:$B$496,J335,1),"")</f>
        <v/>
      </c>
      <c r="N335" s="96"/>
    </row>
    <row r="336" spans="1:14" x14ac:dyDescent="0.2">
      <c r="A336"/>
      <c r="B336" s="103" t="str">
        <f t="shared" si="15"/>
        <v>MONTADOR LUDOVIC</v>
      </c>
      <c r="C336" s="104" t="s">
        <v>146</v>
      </c>
      <c r="D336" s="104" t="s">
        <v>487</v>
      </c>
      <c r="E336" s="104" t="s">
        <v>210</v>
      </c>
      <c r="F336" s="104" t="s">
        <v>1013</v>
      </c>
      <c r="G336" s="95"/>
      <c r="H336" s="106">
        <f>ROWS($B$3:B336)</f>
        <v>334</v>
      </c>
      <c r="I336" s="95" t="str">
        <f t="shared" si="16"/>
        <v/>
      </c>
      <c r="J336" s="95" t="str">
        <f t="shared" si="17"/>
        <v/>
      </c>
      <c r="M336" s="96" t="str" cm="1">
        <f t="array" ref="M336">IFERROR(INDEX($B$3:$B$496,J336,1),"")</f>
        <v/>
      </c>
      <c r="N336" s="96"/>
    </row>
    <row r="337" spans="1:14" x14ac:dyDescent="0.2">
      <c r="A337"/>
      <c r="B337" s="101" t="str">
        <f t="shared" si="15"/>
        <v>MONTADOR JESSY</v>
      </c>
      <c r="C337" s="102" t="s">
        <v>146</v>
      </c>
      <c r="D337" s="102" t="s">
        <v>486</v>
      </c>
      <c r="E337" s="102" t="s">
        <v>214</v>
      </c>
      <c r="F337" s="102" t="s">
        <v>1013</v>
      </c>
      <c r="G337" s="95"/>
      <c r="H337" s="106">
        <f>ROWS($B$3:B337)</f>
        <v>335</v>
      </c>
      <c r="I337" s="95" t="str">
        <f t="shared" si="16"/>
        <v/>
      </c>
      <c r="J337" s="95" t="str">
        <f t="shared" si="17"/>
        <v/>
      </c>
      <c r="M337" s="96" t="str" cm="1">
        <f t="array" ref="M337">IFERROR(INDEX($B$3:$B$496,J337,1),"")</f>
        <v/>
      </c>
      <c r="N337" s="96"/>
    </row>
    <row r="338" spans="1:14" x14ac:dyDescent="0.2">
      <c r="A338"/>
      <c r="B338" s="103" t="str">
        <f t="shared" si="15"/>
        <v>MONTADOR CHRISTOPHE</v>
      </c>
      <c r="C338" s="104" t="s">
        <v>146</v>
      </c>
      <c r="D338" s="104" t="s">
        <v>422</v>
      </c>
      <c r="E338" s="104" t="s">
        <v>231</v>
      </c>
      <c r="F338" s="104" t="s">
        <v>1013</v>
      </c>
      <c r="G338" s="95"/>
      <c r="H338" s="106">
        <f>ROWS($B$3:B338)</f>
        <v>336</v>
      </c>
      <c r="I338" s="95" t="str">
        <f t="shared" si="16"/>
        <v/>
      </c>
      <c r="J338" s="95" t="str">
        <f t="shared" si="17"/>
        <v/>
      </c>
      <c r="M338" s="96" t="str" cm="1">
        <f t="array" ref="M338">IFERROR(INDEX($B$3:$B$496,J338,1),"")</f>
        <v/>
      </c>
      <c r="N338" s="96"/>
    </row>
    <row r="339" spans="1:14" x14ac:dyDescent="0.2">
      <c r="A339"/>
      <c r="B339" s="103" t="str">
        <f t="shared" si="15"/>
        <v>MORELLE GEORGES</v>
      </c>
      <c r="C339" s="104" t="s">
        <v>488</v>
      </c>
      <c r="D339" s="104" t="s">
        <v>401</v>
      </c>
      <c r="E339" s="104" t="s">
        <v>489</v>
      </c>
      <c r="F339" s="104" t="s">
        <v>87</v>
      </c>
      <c r="G339" s="95"/>
      <c r="H339" s="106">
        <f>ROWS($B$3:B339)</f>
        <v>337</v>
      </c>
      <c r="I339" s="95" t="str">
        <f t="shared" si="16"/>
        <v/>
      </c>
      <c r="J339" s="95" t="str">
        <f t="shared" si="17"/>
        <v/>
      </c>
      <c r="M339" s="96" t="str" cm="1">
        <f t="array" ref="M339">IFERROR(INDEX($B$3:$B$496,J339,1),"")</f>
        <v/>
      </c>
      <c r="N339" s="96"/>
    </row>
    <row r="340" spans="1:14" x14ac:dyDescent="0.2">
      <c r="A340"/>
      <c r="B340" s="103" t="str">
        <f t="shared" si="15"/>
        <v>MORENO LOPEZ JOSE</v>
      </c>
      <c r="C340" s="104" t="s">
        <v>843</v>
      </c>
      <c r="D340" s="104" t="s">
        <v>844</v>
      </c>
      <c r="E340" s="104" t="s">
        <v>845</v>
      </c>
      <c r="F340" s="104" t="s">
        <v>835</v>
      </c>
      <c r="G340" s="95"/>
      <c r="H340" s="106">
        <f>ROWS($B$3:B340)</f>
        <v>338</v>
      </c>
      <c r="I340" s="95" t="str">
        <f t="shared" si="16"/>
        <v/>
      </c>
      <c r="J340" s="95" t="str">
        <f t="shared" si="17"/>
        <v/>
      </c>
      <c r="M340" s="96" t="str" cm="1">
        <f t="array" ref="M340">IFERROR(INDEX($B$3:$B$496,J340,1),"")</f>
        <v/>
      </c>
      <c r="N340" s="96"/>
    </row>
    <row r="341" spans="1:14" x14ac:dyDescent="0.2">
      <c r="A341"/>
      <c r="B341" s="103" t="str">
        <f t="shared" si="15"/>
        <v>MORIEUX FRANCOIS</v>
      </c>
      <c r="C341" s="104" t="s">
        <v>708</v>
      </c>
      <c r="D341" s="104" t="s">
        <v>395</v>
      </c>
      <c r="E341" s="104" t="s">
        <v>709</v>
      </c>
      <c r="F341" s="104" t="s">
        <v>835</v>
      </c>
      <c r="G341" s="95"/>
      <c r="H341" s="106">
        <f>ROWS($B$3:B341)</f>
        <v>339</v>
      </c>
      <c r="I341" s="95" t="str">
        <f t="shared" si="16"/>
        <v/>
      </c>
      <c r="J341" s="95" t="str">
        <f t="shared" si="17"/>
        <v/>
      </c>
      <c r="M341" s="96" t="str" cm="1">
        <f t="array" ref="M341">IFERROR(INDEX($B$3:$B$496,J341,1),"")</f>
        <v/>
      </c>
      <c r="N341" s="96"/>
    </row>
    <row r="342" spans="1:14" x14ac:dyDescent="0.2">
      <c r="A342"/>
      <c r="B342" s="101" t="str">
        <f t="shared" si="15"/>
        <v>MORTELECQUE PATRICK</v>
      </c>
      <c r="C342" s="102" t="s">
        <v>945</v>
      </c>
      <c r="D342" s="102" t="s">
        <v>366</v>
      </c>
      <c r="E342" s="102" t="s">
        <v>946</v>
      </c>
      <c r="F342" s="102" t="s">
        <v>87</v>
      </c>
      <c r="G342" s="95"/>
      <c r="H342" s="106">
        <f>ROWS($B$3:B342)</f>
        <v>340</v>
      </c>
      <c r="I342" s="95" t="str">
        <f t="shared" si="16"/>
        <v/>
      </c>
      <c r="J342" s="95" t="str">
        <f t="shared" si="17"/>
        <v/>
      </c>
      <c r="M342" s="96" t="str" cm="1">
        <f t="array" ref="M342">IFERROR(INDEX($B$3:$B$496,J342,1),"")</f>
        <v/>
      </c>
      <c r="N342" s="96"/>
    </row>
    <row r="343" spans="1:14" x14ac:dyDescent="0.2">
      <c r="A343"/>
      <c r="B343" s="103" t="str">
        <f t="shared" si="15"/>
        <v>MOSSE PATRICK</v>
      </c>
      <c r="C343" s="104" t="s">
        <v>610</v>
      </c>
      <c r="D343" s="104" t="s">
        <v>366</v>
      </c>
      <c r="E343" s="104" t="s">
        <v>611</v>
      </c>
      <c r="F343" s="104" t="s">
        <v>1056</v>
      </c>
      <c r="G343" s="95"/>
      <c r="H343" s="106">
        <f>ROWS($B$3:B343)</f>
        <v>341</v>
      </c>
      <c r="I343" s="95" t="str">
        <f t="shared" si="16"/>
        <v/>
      </c>
      <c r="J343" s="95" t="str">
        <f t="shared" si="17"/>
        <v/>
      </c>
      <c r="M343" s="96" t="str" cm="1">
        <f t="array" ref="M343">IFERROR(INDEX($B$3:$B$496,J343,1),"")</f>
        <v/>
      </c>
      <c r="N343" s="96"/>
    </row>
    <row r="344" spans="1:14" x14ac:dyDescent="0.2">
      <c r="A344"/>
      <c r="B344" s="101" t="str">
        <f t="shared" si="15"/>
        <v>MOURGUES MARC</v>
      </c>
      <c r="C344" s="102" t="s">
        <v>65</v>
      </c>
      <c r="D344" s="102" t="s">
        <v>345</v>
      </c>
      <c r="E344" s="102" t="s">
        <v>238</v>
      </c>
      <c r="F344" s="102" t="s">
        <v>1105</v>
      </c>
      <c r="G344" s="95"/>
      <c r="H344" s="106">
        <f>ROWS($B$3:B344)</f>
        <v>342</v>
      </c>
      <c r="I344" s="95" t="str">
        <f t="shared" si="16"/>
        <v/>
      </c>
      <c r="J344" s="95" t="str">
        <f t="shared" si="17"/>
        <v/>
      </c>
      <c r="M344" s="96" t="str" cm="1">
        <f t="array" ref="M344">IFERROR(INDEX($B$3:$B$496,J344,1),"")</f>
        <v/>
      </c>
      <c r="N344" s="96"/>
    </row>
    <row r="345" spans="1:14" x14ac:dyDescent="0.2">
      <c r="A345"/>
      <c r="B345" s="103" t="str">
        <f t="shared" si="15"/>
        <v>MOURGUES CHRISTIAN</v>
      </c>
      <c r="C345" s="104" t="s">
        <v>65</v>
      </c>
      <c r="D345" s="104" t="s">
        <v>334</v>
      </c>
      <c r="E345" s="104" t="s">
        <v>260</v>
      </c>
      <c r="F345" s="104" t="s">
        <v>1105</v>
      </c>
      <c r="G345" s="95"/>
      <c r="H345" s="106">
        <f>ROWS($B$3:B345)</f>
        <v>343</v>
      </c>
      <c r="I345" s="95" t="str">
        <f t="shared" si="16"/>
        <v/>
      </c>
      <c r="J345" s="95" t="str">
        <f t="shared" si="17"/>
        <v/>
      </c>
      <c r="M345" s="96" t="str" cm="1">
        <f t="array" ref="M345">IFERROR(INDEX($B$3:$B$496,J345,1),"")</f>
        <v/>
      </c>
      <c r="N345" s="96"/>
    </row>
    <row r="346" spans="1:14" x14ac:dyDescent="0.2">
      <c r="A346"/>
      <c r="B346" s="103" t="str">
        <f t="shared" si="15"/>
        <v>MOUTON AUGUSTIN</v>
      </c>
      <c r="C346" s="104" t="s">
        <v>50</v>
      </c>
      <c r="D346" s="104" t="s">
        <v>490</v>
      </c>
      <c r="E346" s="104" t="s">
        <v>196</v>
      </c>
      <c r="F346" s="104" t="s">
        <v>87</v>
      </c>
      <c r="G346" s="95"/>
      <c r="H346" s="106">
        <f>ROWS($B$3:B346)</f>
        <v>344</v>
      </c>
      <c r="I346" s="95" t="str">
        <f t="shared" si="16"/>
        <v/>
      </c>
      <c r="J346" s="95" t="str">
        <f t="shared" si="17"/>
        <v/>
      </c>
      <c r="M346" s="96" t="str" cm="1">
        <f t="array" ref="M346">IFERROR(INDEX($B$3:$B$496,J346,1),"")</f>
        <v/>
      </c>
      <c r="N346" s="96"/>
    </row>
    <row r="347" spans="1:14" x14ac:dyDescent="0.2">
      <c r="A347"/>
      <c r="B347" s="103" t="str">
        <f t="shared" si="15"/>
        <v>MUCCIANTE JOHAN</v>
      </c>
      <c r="C347" s="104" t="s">
        <v>710</v>
      </c>
      <c r="D347" s="104" t="s">
        <v>711</v>
      </c>
      <c r="E347" s="104" t="s">
        <v>712</v>
      </c>
      <c r="F347" s="104" t="s">
        <v>1056</v>
      </c>
      <c r="G347" s="95"/>
      <c r="H347" s="106">
        <f>ROWS($B$3:B347)</f>
        <v>345</v>
      </c>
      <c r="I347" s="95" t="str">
        <f t="shared" si="16"/>
        <v/>
      </c>
      <c r="J347" s="95" t="str">
        <f t="shared" si="17"/>
        <v/>
      </c>
      <c r="M347" s="96" t="str" cm="1">
        <f t="array" ref="M347">IFERROR(INDEX($B$3:$B$496,J347,1),"")</f>
        <v/>
      </c>
      <c r="N347" s="96"/>
    </row>
    <row r="348" spans="1:14" x14ac:dyDescent="0.2">
      <c r="A348"/>
      <c r="B348" s="101" t="str">
        <f t="shared" si="15"/>
        <v>MURZIN MATTHIAS</v>
      </c>
      <c r="C348" s="102" t="s">
        <v>713</v>
      </c>
      <c r="D348" s="102" t="s">
        <v>714</v>
      </c>
      <c r="E348" s="102" t="s">
        <v>842</v>
      </c>
      <c r="F348" s="102" t="s">
        <v>835</v>
      </c>
      <c r="G348" s="95"/>
      <c r="H348" s="106">
        <f>ROWS($B$3:B348)</f>
        <v>346</v>
      </c>
      <c r="I348" s="95" t="str">
        <f t="shared" si="16"/>
        <v/>
      </c>
      <c r="J348" s="95" t="str">
        <f t="shared" si="17"/>
        <v/>
      </c>
      <c r="M348" s="96" t="str" cm="1">
        <f t="array" ref="M348">IFERROR(INDEX($B$3:$B$496,J348,1),"")</f>
        <v/>
      </c>
      <c r="N348" s="96"/>
    </row>
    <row r="349" spans="1:14" x14ac:dyDescent="0.2">
      <c r="A349"/>
      <c r="B349" s="103" t="str">
        <f t="shared" si="15"/>
        <v>NEIRYNCK VINCENT</v>
      </c>
      <c r="C349" s="104" t="s">
        <v>491</v>
      </c>
      <c r="D349" s="104" t="s">
        <v>387</v>
      </c>
      <c r="E349" s="104" t="s">
        <v>492</v>
      </c>
      <c r="F349" s="104" t="s">
        <v>1105</v>
      </c>
      <c r="G349" s="95"/>
      <c r="H349" s="106">
        <f>ROWS($B$3:B349)</f>
        <v>347</v>
      </c>
      <c r="I349" s="95" t="str">
        <f t="shared" si="16"/>
        <v/>
      </c>
      <c r="J349" s="95" t="str">
        <f t="shared" si="17"/>
        <v/>
      </c>
      <c r="M349" s="96" t="str" cm="1">
        <f t="array" ref="M349">IFERROR(INDEX($B$3:$B$496,J349,1),"")</f>
        <v/>
      </c>
      <c r="N349" s="96"/>
    </row>
    <row r="350" spans="1:14" x14ac:dyDescent="0.2">
      <c r="A350"/>
      <c r="B350" s="101" t="str">
        <f t="shared" si="15"/>
        <v>NORMAND FRANCK</v>
      </c>
      <c r="C350" s="102" t="s">
        <v>961</v>
      </c>
      <c r="D350" s="102" t="s">
        <v>335</v>
      </c>
      <c r="E350" s="102" t="s">
        <v>962</v>
      </c>
      <c r="F350" s="102" t="s">
        <v>947</v>
      </c>
      <c r="G350" s="95"/>
      <c r="H350" s="106">
        <f>ROWS($B$3:B350)</f>
        <v>348</v>
      </c>
      <c r="I350" s="95" t="str">
        <f t="shared" si="16"/>
        <v/>
      </c>
      <c r="J350" s="95" t="str">
        <f t="shared" si="17"/>
        <v/>
      </c>
      <c r="M350" s="96" t="str" cm="1">
        <f t="array" ref="M350">IFERROR(INDEX($B$3:$B$496,J350,1),"")</f>
        <v/>
      </c>
      <c r="N350" s="96"/>
    </row>
    <row r="351" spans="1:14" x14ac:dyDescent="0.2">
      <c r="A351"/>
      <c r="B351" s="103" t="str">
        <f t="shared" si="15"/>
        <v>NOVELLI HARRY</v>
      </c>
      <c r="C351" s="104" t="s">
        <v>886</v>
      </c>
      <c r="D351" s="104" t="s">
        <v>887</v>
      </c>
      <c r="E351" s="104" t="s">
        <v>888</v>
      </c>
      <c r="F351" s="104" t="s">
        <v>835</v>
      </c>
      <c r="G351" s="95"/>
      <c r="H351" s="106">
        <f>ROWS($B$3:B351)</f>
        <v>349</v>
      </c>
      <c r="I351" s="95" t="str">
        <f t="shared" si="16"/>
        <v/>
      </c>
      <c r="J351" s="95" t="str">
        <f t="shared" si="17"/>
        <v/>
      </c>
      <c r="M351" s="96" t="str" cm="1">
        <f t="array" ref="M351">IFERROR(INDEX($B$3:$B$496,J351,1),"")</f>
        <v/>
      </c>
      <c r="N351" s="96"/>
    </row>
    <row r="352" spans="1:14" x14ac:dyDescent="0.2">
      <c r="A352"/>
      <c r="B352" s="101" t="str">
        <f t="shared" si="15"/>
        <v>OTTEVAERE ANDRE</v>
      </c>
      <c r="C352" s="102" t="s">
        <v>66</v>
      </c>
      <c r="D352" s="102" t="s">
        <v>369</v>
      </c>
      <c r="E352" s="102" t="s">
        <v>220</v>
      </c>
      <c r="F352" s="102" t="s">
        <v>1120</v>
      </c>
      <c r="G352" s="95"/>
      <c r="H352" s="106">
        <f>ROWS($B$3:B352)</f>
        <v>350</v>
      </c>
      <c r="I352" s="95" t="str">
        <f t="shared" si="16"/>
        <v/>
      </c>
      <c r="J352" s="95" t="str">
        <f t="shared" si="17"/>
        <v/>
      </c>
      <c r="M352" s="96" t="str" cm="1">
        <f t="array" ref="M352">IFERROR(INDEX($B$3:$B$496,J352,1),"")</f>
        <v/>
      </c>
      <c r="N352" s="96"/>
    </row>
    <row r="353" spans="1:14" x14ac:dyDescent="0.2">
      <c r="A353"/>
      <c r="B353" s="103" t="str">
        <f t="shared" si="15"/>
        <v>PAPIN FRANCK</v>
      </c>
      <c r="C353" s="104" t="s">
        <v>1109</v>
      </c>
      <c r="D353" s="104" t="s">
        <v>335</v>
      </c>
      <c r="E353" s="104" t="s">
        <v>1110</v>
      </c>
      <c r="F353" s="104" t="s">
        <v>1105</v>
      </c>
      <c r="G353" s="95"/>
      <c r="H353" s="106">
        <f>ROWS($B$3:B353)</f>
        <v>351</v>
      </c>
      <c r="I353" s="95" t="str">
        <f t="shared" si="16"/>
        <v/>
      </c>
      <c r="J353" s="95" t="str">
        <f t="shared" si="17"/>
        <v/>
      </c>
      <c r="M353" s="96" t="str" cm="1">
        <f t="array" ref="M353">IFERROR(INDEX($B$3:$B$496,J353,1),"")</f>
        <v/>
      </c>
      <c r="N353" s="96"/>
    </row>
    <row r="354" spans="1:14" x14ac:dyDescent="0.2">
      <c r="A354"/>
      <c r="B354" s="101" t="str">
        <f t="shared" si="15"/>
        <v>PARKER STUART</v>
      </c>
      <c r="C354" s="102" t="s">
        <v>799</v>
      </c>
      <c r="D354" s="102" t="s">
        <v>800</v>
      </c>
      <c r="E354" s="102" t="s">
        <v>801</v>
      </c>
      <c r="F354" s="102" t="s">
        <v>768</v>
      </c>
      <c r="G354" s="95"/>
      <c r="H354" s="106">
        <f>ROWS($B$3:B354)</f>
        <v>352</v>
      </c>
      <c r="I354" s="95" t="str">
        <f t="shared" si="16"/>
        <v/>
      </c>
      <c r="J354" s="95" t="str">
        <f t="shared" si="17"/>
        <v/>
      </c>
      <c r="M354" s="96" t="str" cm="1">
        <f t="array" ref="M354">IFERROR(INDEX($B$3:$B$496,J354,1),"")</f>
        <v/>
      </c>
      <c r="N354" s="96"/>
    </row>
    <row r="355" spans="1:14" x14ac:dyDescent="0.2">
      <c r="A355"/>
      <c r="B355" s="101" t="str">
        <f t="shared" si="15"/>
        <v>PASBECQ JEAN MARIE</v>
      </c>
      <c r="C355" s="102" t="s">
        <v>956</v>
      </c>
      <c r="D355" s="102" t="s">
        <v>351</v>
      </c>
      <c r="E355" s="102" t="s">
        <v>957</v>
      </c>
      <c r="F355" s="102" t="s">
        <v>947</v>
      </c>
      <c r="G355" s="95"/>
      <c r="H355" s="106">
        <f>ROWS($B$3:B355)</f>
        <v>353</v>
      </c>
      <c r="I355" s="95" t="str">
        <f t="shared" si="16"/>
        <v/>
      </c>
      <c r="J355" s="95" t="str">
        <f t="shared" si="17"/>
        <v/>
      </c>
      <c r="M355" s="96" t="str" cm="1">
        <f t="array" ref="M355">IFERROR(INDEX($B$3:$B$496,J355,1),"")</f>
        <v/>
      </c>
      <c r="N355" s="96"/>
    </row>
    <row r="356" spans="1:14" x14ac:dyDescent="0.2">
      <c r="A356"/>
      <c r="B356" s="103" t="str">
        <f t="shared" si="15"/>
        <v>PATIN XAVIER</v>
      </c>
      <c r="C356" s="104" t="s">
        <v>1140</v>
      </c>
      <c r="D356" s="104" t="s">
        <v>566</v>
      </c>
      <c r="E356" s="104" t="s">
        <v>1141</v>
      </c>
      <c r="F356" s="104" t="s">
        <v>1120</v>
      </c>
      <c r="G356" s="95"/>
      <c r="H356" s="106">
        <f>ROWS($B$3:B356)</f>
        <v>354</v>
      </c>
      <c r="I356" s="95" t="str">
        <f t="shared" si="16"/>
        <v/>
      </c>
      <c r="J356" s="95" t="str">
        <f t="shared" si="17"/>
        <v/>
      </c>
      <c r="M356" s="96" t="str" cm="1">
        <f t="array" ref="M356">IFERROR(INDEX($B$3:$B$496,J356,1),"")</f>
        <v/>
      </c>
      <c r="N356" s="96"/>
    </row>
    <row r="357" spans="1:14" x14ac:dyDescent="0.2">
      <c r="A357"/>
      <c r="B357" s="103" t="str">
        <f t="shared" si="15"/>
        <v>PAUWELS OLIVIER</v>
      </c>
      <c r="C357" s="104" t="s">
        <v>1030</v>
      </c>
      <c r="D357" s="104" t="s">
        <v>443</v>
      </c>
      <c r="E357" s="104" t="s">
        <v>1031</v>
      </c>
      <c r="F357" s="104" t="s">
        <v>532</v>
      </c>
      <c r="G357" s="95"/>
      <c r="H357" s="106">
        <f>ROWS($B$3:B357)</f>
        <v>355</v>
      </c>
      <c r="I357" s="95" t="str">
        <f t="shared" si="16"/>
        <v/>
      </c>
      <c r="J357" s="95" t="str">
        <f t="shared" si="17"/>
        <v/>
      </c>
      <c r="M357" s="96" t="str" cm="1">
        <f t="array" ref="M357">IFERROR(INDEX($B$3:$B$496,J357,1),"")</f>
        <v/>
      </c>
      <c r="N357" s="96"/>
    </row>
    <row r="358" spans="1:14" x14ac:dyDescent="0.2">
      <c r="A358"/>
      <c r="B358" s="103" t="str">
        <f t="shared" si="15"/>
        <v>PAVY MICHEL</v>
      </c>
      <c r="C358" s="104" t="s">
        <v>155</v>
      </c>
      <c r="D358" s="104" t="s">
        <v>384</v>
      </c>
      <c r="E358" s="104" t="s">
        <v>255</v>
      </c>
      <c r="F358" s="104" t="s">
        <v>1105</v>
      </c>
      <c r="G358" s="95"/>
      <c r="H358" s="106">
        <f>ROWS($B$3:B358)</f>
        <v>356</v>
      </c>
      <c r="I358" s="95" t="str">
        <f t="shared" si="16"/>
        <v/>
      </c>
      <c r="J358" s="95" t="str">
        <f t="shared" si="17"/>
        <v/>
      </c>
      <c r="M358" s="96" t="str" cm="1">
        <f t="array" ref="M358">IFERROR(INDEX($B$3:$B$496,J358,1),"")</f>
        <v/>
      </c>
      <c r="N358" s="96"/>
    </row>
    <row r="359" spans="1:14" x14ac:dyDescent="0.2">
      <c r="A359"/>
      <c r="B359" s="101" t="str">
        <f t="shared" si="15"/>
        <v>PENIN OLIVIER</v>
      </c>
      <c r="C359" s="102" t="s">
        <v>323</v>
      </c>
      <c r="D359" s="102" t="s">
        <v>443</v>
      </c>
      <c r="E359" s="102" t="s">
        <v>324</v>
      </c>
      <c r="F359" s="102" t="s">
        <v>835</v>
      </c>
      <c r="G359" s="95"/>
      <c r="H359" s="106">
        <f>ROWS($B$3:B359)</f>
        <v>357</v>
      </c>
      <c r="I359" s="95" t="str">
        <f t="shared" si="16"/>
        <v/>
      </c>
      <c r="J359" s="95" t="str">
        <f t="shared" si="17"/>
        <v/>
      </c>
      <c r="M359" s="96" t="str" cm="1">
        <f t="array" ref="M359">IFERROR(INDEX($B$3:$B$496,J359,1),"")</f>
        <v/>
      </c>
      <c r="N359" s="96"/>
    </row>
    <row r="360" spans="1:14" x14ac:dyDescent="0.2">
      <c r="A360"/>
      <c r="B360" s="101" t="str">
        <f t="shared" si="15"/>
        <v>PERIN DAVID</v>
      </c>
      <c r="C360" s="102" t="s">
        <v>715</v>
      </c>
      <c r="D360" s="102" t="s">
        <v>336</v>
      </c>
      <c r="E360" s="102" t="s">
        <v>716</v>
      </c>
      <c r="F360" s="102" t="s">
        <v>1056</v>
      </c>
      <c r="G360" s="95"/>
      <c r="H360" s="106">
        <f>ROWS($B$3:B360)</f>
        <v>358</v>
      </c>
      <c r="I360" s="95" t="str">
        <f t="shared" si="16"/>
        <v/>
      </c>
      <c r="J360" s="95" t="str">
        <f t="shared" si="17"/>
        <v/>
      </c>
      <c r="M360" s="96" t="str" cm="1">
        <f t="array" ref="M360">IFERROR(INDEX($B$3:$B$496,J360,1),"")</f>
        <v/>
      </c>
      <c r="N360" s="96"/>
    </row>
    <row r="361" spans="1:14" x14ac:dyDescent="0.2">
      <c r="A361"/>
      <c r="B361" s="101" t="str">
        <f t="shared" si="15"/>
        <v>PERTUE DANIEL</v>
      </c>
      <c r="C361" s="102" t="s">
        <v>494</v>
      </c>
      <c r="D361" s="102" t="s">
        <v>495</v>
      </c>
      <c r="E361" s="102" t="s">
        <v>496</v>
      </c>
      <c r="F361" s="102" t="s">
        <v>947</v>
      </c>
      <c r="G361" s="95"/>
      <c r="H361" s="106">
        <f>ROWS($B$3:B361)</f>
        <v>359</v>
      </c>
      <c r="I361" s="95" t="str">
        <f t="shared" si="16"/>
        <v/>
      </c>
      <c r="J361" s="95" t="str">
        <f t="shared" si="17"/>
        <v/>
      </c>
      <c r="M361" s="96" t="str" cm="1">
        <f t="array" ref="M361">IFERROR(INDEX($B$3:$B$496,J361,1),"")</f>
        <v/>
      </c>
      <c r="N361" s="96"/>
    </row>
    <row r="362" spans="1:14" x14ac:dyDescent="0.2">
      <c r="A362"/>
      <c r="B362" s="103" t="str">
        <f t="shared" si="15"/>
        <v>PHILIPPE LEONIE</v>
      </c>
      <c r="C362" s="104" t="s">
        <v>340</v>
      </c>
      <c r="D362" s="104" t="s">
        <v>996</v>
      </c>
      <c r="E362" s="104" t="s">
        <v>997</v>
      </c>
      <c r="F362" s="104" t="s">
        <v>947</v>
      </c>
      <c r="G362" s="95"/>
      <c r="H362" s="106">
        <f>ROWS($B$3:B362)</f>
        <v>360</v>
      </c>
      <c r="I362" s="95" t="str">
        <f t="shared" si="16"/>
        <v/>
      </c>
      <c r="J362" s="95" t="str">
        <f t="shared" si="17"/>
        <v/>
      </c>
      <c r="M362" s="96" t="str" cm="1">
        <f t="array" ref="M362">IFERROR(INDEX($B$3:$B$496,J362,1),"")</f>
        <v/>
      </c>
      <c r="N362" s="96"/>
    </row>
    <row r="363" spans="1:14" x14ac:dyDescent="0.2">
      <c r="A363"/>
      <c r="B363" s="103" t="str">
        <f t="shared" si="15"/>
        <v>PICQUET MAXIME</v>
      </c>
      <c r="C363" s="104" t="s">
        <v>717</v>
      </c>
      <c r="D363" s="104" t="s">
        <v>442</v>
      </c>
      <c r="E363" s="104" t="s">
        <v>718</v>
      </c>
      <c r="F363" s="104" t="s">
        <v>1142</v>
      </c>
      <c r="G363" s="95"/>
      <c r="H363" s="106">
        <f>ROWS($B$3:B363)</f>
        <v>361</v>
      </c>
      <c r="I363" s="95" t="str">
        <f t="shared" si="16"/>
        <v/>
      </c>
      <c r="J363" s="95" t="str">
        <f t="shared" si="17"/>
        <v/>
      </c>
      <c r="M363" s="96" t="str" cm="1">
        <f t="array" ref="M363">IFERROR(INDEX($B$3:$B$496,J363,1),"")</f>
        <v/>
      </c>
      <c r="N363" s="96"/>
    </row>
    <row r="364" spans="1:14" x14ac:dyDescent="0.2">
      <c r="A364"/>
      <c r="B364" s="103" t="str">
        <f t="shared" si="15"/>
        <v>PILLAIN CEDRIC</v>
      </c>
      <c r="C364" s="104" t="s">
        <v>1102</v>
      </c>
      <c r="D364" s="104" t="s">
        <v>1103</v>
      </c>
      <c r="E364" s="104" t="s">
        <v>1104</v>
      </c>
      <c r="F364" s="104" t="s">
        <v>1056</v>
      </c>
      <c r="G364" s="95"/>
      <c r="H364" s="106">
        <f>ROWS($B$3:B364)</f>
        <v>362</v>
      </c>
      <c r="I364" s="95" t="str">
        <f t="shared" si="16"/>
        <v/>
      </c>
      <c r="J364" s="95" t="str">
        <f t="shared" si="17"/>
        <v/>
      </c>
      <c r="M364" s="96" t="str" cm="1">
        <f t="array" ref="M364">IFERROR(INDEX($B$3:$B$496,J364,1),"")</f>
        <v/>
      </c>
      <c r="N364" s="96"/>
    </row>
    <row r="365" spans="1:14" x14ac:dyDescent="0.2">
      <c r="A365"/>
      <c r="B365" s="101" t="str">
        <f t="shared" si="15"/>
        <v>PINGUET DANIEL</v>
      </c>
      <c r="C365" s="102" t="s">
        <v>325</v>
      </c>
      <c r="D365" s="102" t="s">
        <v>495</v>
      </c>
      <c r="E365" s="102" t="s">
        <v>326</v>
      </c>
      <c r="F365" s="102" t="s">
        <v>947</v>
      </c>
      <c r="G365" s="95"/>
      <c r="H365" s="106">
        <f>ROWS($B$3:B365)</f>
        <v>363</v>
      </c>
      <c r="I365" s="95" t="str">
        <f t="shared" si="16"/>
        <v/>
      </c>
      <c r="J365" s="95" t="str">
        <f t="shared" si="17"/>
        <v/>
      </c>
      <c r="M365" s="96" t="str" cm="1">
        <f t="array" ref="M365">IFERROR(INDEX($B$3:$B$496,J365,1),"")</f>
        <v/>
      </c>
      <c r="N365" s="96"/>
    </row>
    <row r="366" spans="1:14" x14ac:dyDescent="0.2">
      <c r="A366"/>
      <c r="B366" s="101" t="str">
        <f t="shared" si="15"/>
        <v>PIRLET VICTOR</v>
      </c>
      <c r="C366" s="102" t="s">
        <v>719</v>
      </c>
      <c r="D366" s="102" t="s">
        <v>720</v>
      </c>
      <c r="E366" s="102" t="s">
        <v>721</v>
      </c>
      <c r="F366" s="102" t="s">
        <v>835</v>
      </c>
      <c r="G366" s="95"/>
      <c r="H366" s="106">
        <f>ROWS($B$3:B366)</f>
        <v>364</v>
      </c>
      <c r="I366" s="95" t="str">
        <f t="shared" si="16"/>
        <v/>
      </c>
      <c r="J366" s="95" t="str">
        <f t="shared" si="17"/>
        <v/>
      </c>
      <c r="M366" s="96" t="str" cm="1">
        <f t="array" ref="M366">IFERROR(INDEX($B$3:$B$496,J366,1),"")</f>
        <v/>
      </c>
      <c r="N366" s="96"/>
    </row>
    <row r="367" spans="1:14" x14ac:dyDescent="0.2">
      <c r="A367"/>
      <c r="B367" s="103" t="str">
        <f t="shared" si="15"/>
        <v>PLASSIER PHILIPPE</v>
      </c>
      <c r="C367" s="104" t="s">
        <v>129</v>
      </c>
      <c r="D367" s="104" t="s">
        <v>340</v>
      </c>
      <c r="E367" s="104" t="s">
        <v>206</v>
      </c>
      <c r="F367" s="104" t="s">
        <v>532</v>
      </c>
      <c r="G367" s="95"/>
      <c r="H367" s="106">
        <f>ROWS($B$3:B367)</f>
        <v>365</v>
      </c>
      <c r="I367" s="95" t="str">
        <f t="shared" si="16"/>
        <v/>
      </c>
      <c r="J367" s="95" t="str">
        <f t="shared" si="17"/>
        <v/>
      </c>
      <c r="M367" s="96" t="str" cm="1">
        <f t="array" ref="M367">IFERROR(INDEX($B$3:$B$496,J367,1),"")</f>
        <v/>
      </c>
      <c r="N367" s="96"/>
    </row>
    <row r="368" spans="1:14" x14ac:dyDescent="0.2">
      <c r="A368"/>
      <c r="B368" s="101" t="str">
        <f t="shared" si="15"/>
        <v>POIDEVIN DANY</v>
      </c>
      <c r="C368" s="102" t="s">
        <v>498</v>
      </c>
      <c r="D368" s="102" t="s">
        <v>588</v>
      </c>
      <c r="E368" s="102" t="s">
        <v>589</v>
      </c>
      <c r="F368" s="102" t="s">
        <v>87</v>
      </c>
      <c r="G368" s="95"/>
      <c r="H368" s="106">
        <f>ROWS($B$3:B368)</f>
        <v>366</v>
      </c>
      <c r="I368" s="95" t="str">
        <f t="shared" si="16"/>
        <v/>
      </c>
      <c r="J368" s="95" t="str">
        <f t="shared" si="17"/>
        <v/>
      </c>
      <c r="M368" s="96" t="str" cm="1">
        <f t="array" ref="M368">IFERROR(INDEX($B$3:$B$496,J368,1),"")</f>
        <v/>
      </c>
      <c r="N368" s="96"/>
    </row>
    <row r="369" spans="1:14" x14ac:dyDescent="0.2">
      <c r="A369"/>
      <c r="B369" s="103" t="str">
        <f t="shared" si="15"/>
        <v>POIDEVIN DANIEL</v>
      </c>
      <c r="C369" s="104" t="s">
        <v>498</v>
      </c>
      <c r="D369" s="104" t="s">
        <v>495</v>
      </c>
      <c r="E369" s="104" t="s">
        <v>499</v>
      </c>
      <c r="F369" s="104" t="s">
        <v>87</v>
      </c>
      <c r="G369" s="95"/>
      <c r="H369" s="106">
        <f>ROWS($B$3:B369)</f>
        <v>367</v>
      </c>
      <c r="I369" s="95" t="str">
        <f t="shared" si="16"/>
        <v/>
      </c>
      <c r="J369" s="95" t="str">
        <f t="shared" si="17"/>
        <v/>
      </c>
      <c r="M369" s="96" t="str" cm="1">
        <f t="array" ref="M369">IFERROR(INDEX($B$3:$B$496,J369,1),"")</f>
        <v/>
      </c>
      <c r="N369" s="96"/>
    </row>
    <row r="370" spans="1:14" x14ac:dyDescent="0.2">
      <c r="A370"/>
      <c r="B370" s="101" t="str">
        <f t="shared" si="15"/>
        <v>POLLET JEAN MICHEL</v>
      </c>
      <c r="C370" s="102" t="s">
        <v>791</v>
      </c>
      <c r="D370" s="102" t="s">
        <v>510</v>
      </c>
      <c r="E370" s="102" t="s">
        <v>792</v>
      </c>
      <c r="F370" s="102" t="s">
        <v>768</v>
      </c>
      <c r="G370" s="95"/>
      <c r="H370" s="106">
        <f>ROWS($B$3:B370)</f>
        <v>368</v>
      </c>
      <c r="I370" s="95" t="str">
        <f t="shared" si="16"/>
        <v/>
      </c>
      <c r="J370" s="95" t="str">
        <f t="shared" si="17"/>
        <v/>
      </c>
      <c r="M370" s="96" t="str" cm="1">
        <f t="array" ref="M370">IFERROR(INDEX($B$3:$B$496,J370,1),"")</f>
        <v/>
      </c>
      <c r="N370" s="96"/>
    </row>
    <row r="371" spans="1:14" x14ac:dyDescent="0.2">
      <c r="A371"/>
      <c r="B371" s="101" t="str">
        <f t="shared" si="15"/>
        <v>PONCHANT GREGORY</v>
      </c>
      <c r="C371" s="102" t="s">
        <v>722</v>
      </c>
      <c r="D371" s="102" t="s">
        <v>681</v>
      </c>
      <c r="E371" s="102" t="s">
        <v>723</v>
      </c>
      <c r="F371" s="102" t="s">
        <v>1056</v>
      </c>
      <c r="G371" s="95"/>
      <c r="H371" s="106">
        <f>ROWS($B$3:B371)</f>
        <v>369</v>
      </c>
      <c r="I371" s="95" t="str">
        <f t="shared" si="16"/>
        <v/>
      </c>
      <c r="J371" s="95" t="str">
        <f t="shared" si="17"/>
        <v/>
      </c>
      <c r="M371" s="96" t="str" cm="1">
        <f t="array" ref="M371">IFERROR(INDEX($B$3:$B$496,J371,1),"")</f>
        <v/>
      </c>
      <c r="N371" s="96"/>
    </row>
    <row r="372" spans="1:14" x14ac:dyDescent="0.2">
      <c r="A372"/>
      <c r="B372" s="101" t="str">
        <f t="shared" si="15"/>
        <v>PONSEELE ROMAIN</v>
      </c>
      <c r="C372" s="102" t="s">
        <v>724</v>
      </c>
      <c r="D372" s="102" t="s">
        <v>725</v>
      </c>
      <c r="E372" s="102" t="s">
        <v>726</v>
      </c>
      <c r="F372" s="102" t="s">
        <v>835</v>
      </c>
      <c r="G372" s="95"/>
      <c r="H372" s="106">
        <f>ROWS($B$3:B372)</f>
        <v>370</v>
      </c>
      <c r="I372" s="95" t="str">
        <f t="shared" si="16"/>
        <v/>
      </c>
      <c r="J372" s="95" t="str">
        <f t="shared" si="17"/>
        <v/>
      </c>
      <c r="M372" s="96" t="str" cm="1">
        <f t="array" ref="M372">IFERROR(INDEX($B$3:$B$496,J372,1),"")</f>
        <v/>
      </c>
      <c r="N372" s="96"/>
    </row>
    <row r="373" spans="1:14" x14ac:dyDescent="0.2">
      <c r="A373"/>
      <c r="B373" s="103" t="str">
        <f t="shared" si="15"/>
        <v>PONTLEVOY JEAN LOUIS</v>
      </c>
      <c r="C373" s="104" t="s">
        <v>563</v>
      </c>
      <c r="D373" s="104" t="s">
        <v>347</v>
      </c>
      <c r="E373" s="104" t="s">
        <v>564</v>
      </c>
      <c r="F373" s="104" t="s">
        <v>835</v>
      </c>
      <c r="G373" s="95"/>
      <c r="H373" s="106">
        <f>ROWS($B$3:B373)</f>
        <v>371</v>
      </c>
      <c r="I373" s="95" t="str">
        <f t="shared" si="16"/>
        <v/>
      </c>
      <c r="J373" s="95" t="str">
        <f t="shared" si="17"/>
        <v/>
      </c>
      <c r="M373" s="96" t="str" cm="1">
        <f t="array" ref="M373">IFERROR(INDEX($B$3:$B$496,J373,1),"")</f>
        <v/>
      </c>
      <c r="N373" s="96"/>
    </row>
    <row r="374" spans="1:14" x14ac:dyDescent="0.2">
      <c r="A374"/>
      <c r="B374" s="103" t="str">
        <f t="shared" si="15"/>
        <v>POPULAIRE GAETAN</v>
      </c>
      <c r="C374" s="104" t="s">
        <v>727</v>
      </c>
      <c r="D374" s="104" t="s">
        <v>728</v>
      </c>
      <c r="E374" s="104" t="s">
        <v>729</v>
      </c>
      <c r="F374" s="104" t="s">
        <v>1056</v>
      </c>
      <c r="G374" s="95"/>
      <c r="H374" s="106">
        <f>ROWS($B$3:B374)</f>
        <v>372</v>
      </c>
      <c r="I374" s="95" t="str">
        <f t="shared" si="16"/>
        <v/>
      </c>
      <c r="J374" s="95" t="str">
        <f t="shared" si="17"/>
        <v/>
      </c>
      <c r="M374" s="96" t="str" cm="1">
        <f t="array" ref="M374">IFERROR(INDEX($B$3:$B$496,J374,1),"")</f>
        <v/>
      </c>
      <c r="N374" s="96"/>
    </row>
    <row r="375" spans="1:14" x14ac:dyDescent="0.2">
      <c r="A375"/>
      <c r="B375" s="103" t="str">
        <f t="shared" si="15"/>
        <v>POULAIN MATHEO</v>
      </c>
      <c r="C375" s="104" t="s">
        <v>1045</v>
      </c>
      <c r="D375" s="104" t="s">
        <v>651</v>
      </c>
      <c r="E375" s="104" t="s">
        <v>1046</v>
      </c>
      <c r="F375" s="104" t="s">
        <v>532</v>
      </c>
      <c r="G375" s="95"/>
      <c r="H375" s="106">
        <f>ROWS($B$3:B375)</f>
        <v>373</v>
      </c>
      <c r="I375" s="95" t="str">
        <f t="shared" si="16"/>
        <v/>
      </c>
      <c r="J375" s="95" t="str">
        <f t="shared" si="17"/>
        <v/>
      </c>
      <c r="M375" s="96" t="str" cm="1">
        <f t="array" ref="M375">IFERROR(INDEX($B$3:$B$496,J375,1),"")</f>
        <v/>
      </c>
      <c r="N375" s="96"/>
    </row>
    <row r="376" spans="1:14" x14ac:dyDescent="0.2">
      <c r="A376"/>
      <c r="B376" s="103" t="str">
        <f t="shared" si="15"/>
        <v>PROCUREUR LAURENT</v>
      </c>
      <c r="C376" s="104" t="s">
        <v>1000</v>
      </c>
      <c r="D376" s="104" t="s">
        <v>348</v>
      </c>
      <c r="E376" s="104" t="s">
        <v>1001</v>
      </c>
      <c r="F376" s="104" t="s">
        <v>947</v>
      </c>
      <c r="G376" s="95"/>
      <c r="H376" s="106">
        <f>ROWS($B$3:B376)</f>
        <v>374</v>
      </c>
      <c r="I376" s="95" t="str">
        <f t="shared" si="16"/>
        <v/>
      </c>
      <c r="J376" s="95" t="str">
        <f t="shared" si="17"/>
        <v/>
      </c>
      <c r="M376" s="96" t="str" cm="1">
        <f t="array" ref="M376">IFERROR(INDEX($B$3:$B$496,J376,1),"")</f>
        <v/>
      </c>
      <c r="N376" s="96"/>
    </row>
    <row r="377" spans="1:14" x14ac:dyDescent="0.2">
      <c r="A377"/>
      <c r="B377" s="101" t="str">
        <f t="shared" si="15"/>
        <v>PRUVOST MAXENCE</v>
      </c>
      <c r="C377" s="102" t="s">
        <v>500</v>
      </c>
      <c r="D377" s="102" t="s">
        <v>730</v>
      </c>
      <c r="E377" s="102" t="s">
        <v>731</v>
      </c>
      <c r="F377" s="102" t="s">
        <v>835</v>
      </c>
      <c r="G377" s="95"/>
      <c r="H377" s="106">
        <f>ROWS($B$3:B377)</f>
        <v>375</v>
      </c>
      <c r="I377" s="95" t="str">
        <f t="shared" si="16"/>
        <v/>
      </c>
      <c r="J377" s="95" t="str">
        <f t="shared" si="17"/>
        <v/>
      </c>
      <c r="M377" s="96" t="str" cm="1">
        <f t="array" ref="M377">IFERROR(INDEX($B$3:$B$496,J377,1),"")</f>
        <v/>
      </c>
      <c r="N377" s="96"/>
    </row>
    <row r="378" spans="1:14" x14ac:dyDescent="0.2">
      <c r="A378"/>
      <c r="B378" s="103" t="str">
        <f t="shared" si="15"/>
        <v>PRUVOST PATRICK</v>
      </c>
      <c r="C378" s="104" t="s">
        <v>500</v>
      </c>
      <c r="D378" s="104" t="s">
        <v>366</v>
      </c>
      <c r="E378" s="104" t="s">
        <v>501</v>
      </c>
      <c r="F378" s="104" t="s">
        <v>532</v>
      </c>
      <c r="G378" s="95"/>
      <c r="H378" s="106">
        <f>ROWS($B$3:B378)</f>
        <v>376</v>
      </c>
      <c r="I378" s="95" t="str">
        <f t="shared" si="16"/>
        <v/>
      </c>
      <c r="J378" s="95" t="str">
        <f t="shared" si="17"/>
        <v/>
      </c>
      <c r="M378" s="96" t="str" cm="1">
        <f t="array" ref="M378">IFERROR(INDEX($B$3:$B$496,J378,1),"")</f>
        <v/>
      </c>
      <c r="N378" s="96"/>
    </row>
    <row r="379" spans="1:14" x14ac:dyDescent="0.2">
      <c r="A379"/>
      <c r="B379" s="101" t="str">
        <f t="shared" si="15"/>
        <v>RAMBUR FREDDY</v>
      </c>
      <c r="C379" s="102" t="s">
        <v>291</v>
      </c>
      <c r="D379" s="102" t="s">
        <v>404</v>
      </c>
      <c r="E379" s="102" t="s">
        <v>292</v>
      </c>
      <c r="F379" s="102" t="s">
        <v>1105</v>
      </c>
      <c r="G379" s="95"/>
      <c r="H379" s="106">
        <f>ROWS($B$3:B379)</f>
        <v>377</v>
      </c>
      <c r="I379" s="95" t="str">
        <f t="shared" si="16"/>
        <v/>
      </c>
      <c r="J379" s="95" t="str">
        <f t="shared" si="17"/>
        <v/>
      </c>
      <c r="M379" s="96" t="str" cm="1">
        <f t="array" ref="M379">IFERROR(INDEX($B$3:$B$496,J379,1),"")</f>
        <v/>
      </c>
      <c r="N379" s="96"/>
    </row>
    <row r="380" spans="1:14" x14ac:dyDescent="0.2">
      <c r="A380"/>
      <c r="B380" s="103" t="str">
        <f t="shared" si="15"/>
        <v>RAMET JACQUES</v>
      </c>
      <c r="C380" s="104" t="s">
        <v>502</v>
      </c>
      <c r="D380" s="104" t="s">
        <v>426</v>
      </c>
      <c r="E380" s="104" t="s">
        <v>503</v>
      </c>
      <c r="F380" s="104" t="s">
        <v>947</v>
      </c>
      <c r="G380" s="95"/>
      <c r="H380" s="106">
        <f>ROWS($B$3:B380)</f>
        <v>378</v>
      </c>
      <c r="I380" s="95" t="str">
        <f t="shared" si="16"/>
        <v/>
      </c>
      <c r="J380" s="95" t="str">
        <f t="shared" si="17"/>
        <v/>
      </c>
      <c r="M380" s="96" t="str" cm="1">
        <f t="array" ref="M380">IFERROR(INDEX($B$3:$B$496,J380,1),"")</f>
        <v/>
      </c>
      <c r="N380" s="96"/>
    </row>
    <row r="381" spans="1:14" x14ac:dyDescent="0.2">
      <c r="A381"/>
      <c r="B381" s="103" t="str">
        <f t="shared" si="15"/>
        <v>RAMETTE SEBASTIEN</v>
      </c>
      <c r="C381" s="104" t="s">
        <v>732</v>
      </c>
      <c r="D381" s="104" t="s">
        <v>391</v>
      </c>
      <c r="E381" s="104" t="s">
        <v>733</v>
      </c>
      <c r="F381" s="104" t="s">
        <v>532</v>
      </c>
      <c r="G381" s="95"/>
      <c r="H381" s="106">
        <f>ROWS($B$3:B381)</f>
        <v>379</v>
      </c>
      <c r="I381" s="95" t="str">
        <f t="shared" si="16"/>
        <v/>
      </c>
      <c r="J381" s="95" t="str">
        <f t="shared" si="17"/>
        <v/>
      </c>
      <c r="M381" s="96" t="str" cm="1">
        <f t="array" ref="M381">IFERROR(INDEX($B$3:$B$496,J381,1),"")</f>
        <v/>
      </c>
      <c r="N381" s="96"/>
    </row>
    <row r="382" spans="1:14" x14ac:dyDescent="0.2">
      <c r="A382"/>
      <c r="B382" s="103" t="str">
        <f t="shared" si="15"/>
        <v>RAULT BERTRAND</v>
      </c>
      <c r="C382" s="104" t="s">
        <v>72</v>
      </c>
      <c r="D382" s="104" t="s">
        <v>363</v>
      </c>
      <c r="E382" s="104" t="s">
        <v>188</v>
      </c>
      <c r="F382" s="104" t="s">
        <v>1119</v>
      </c>
      <c r="G382" s="95"/>
      <c r="H382" s="106">
        <f>ROWS($B$3:B382)</f>
        <v>380</v>
      </c>
      <c r="I382" s="95" t="str">
        <f t="shared" si="16"/>
        <v/>
      </c>
      <c r="J382" s="95" t="str">
        <f t="shared" si="17"/>
        <v/>
      </c>
      <c r="M382" s="96" t="str" cm="1">
        <f t="array" ref="M382">IFERROR(INDEX($B$3:$B$496,J382,1),"")</f>
        <v/>
      </c>
      <c r="N382" s="96"/>
    </row>
    <row r="383" spans="1:14" x14ac:dyDescent="0.2">
      <c r="A383"/>
      <c r="B383" s="103" t="str">
        <f t="shared" si="15"/>
        <v>RAULT BAUDOUIN</v>
      </c>
      <c r="C383" s="104" t="s">
        <v>72</v>
      </c>
      <c r="D383" s="104" t="s">
        <v>504</v>
      </c>
      <c r="E383" s="104" t="s">
        <v>264</v>
      </c>
      <c r="F383" s="104" t="s">
        <v>1119</v>
      </c>
      <c r="G383" s="95"/>
      <c r="H383" s="106">
        <f>ROWS($B$3:B383)</f>
        <v>381</v>
      </c>
      <c r="I383" s="95" t="str">
        <f t="shared" si="16"/>
        <v/>
      </c>
      <c r="J383" s="95" t="str">
        <f t="shared" si="17"/>
        <v/>
      </c>
      <c r="M383" s="96" t="str" cm="1">
        <f t="array" ref="M383">IFERROR(INDEX($B$3:$B$496,J383,1),"")</f>
        <v/>
      </c>
      <c r="N383" s="96"/>
    </row>
    <row r="384" spans="1:14" x14ac:dyDescent="0.2">
      <c r="A384"/>
      <c r="B384" s="101" t="str">
        <f t="shared" si="15"/>
        <v>RAULT KARINE</v>
      </c>
      <c r="C384" s="102" t="s">
        <v>72</v>
      </c>
      <c r="D384" s="102" t="s">
        <v>505</v>
      </c>
      <c r="E384" s="102" t="s">
        <v>506</v>
      </c>
      <c r="F384" s="102" t="s">
        <v>1119</v>
      </c>
      <c r="G384" s="95"/>
      <c r="H384" s="106">
        <f>ROWS($B$3:B384)</f>
        <v>382</v>
      </c>
      <c r="I384" s="95" t="str">
        <f t="shared" si="16"/>
        <v/>
      </c>
      <c r="J384" s="95" t="str">
        <f t="shared" si="17"/>
        <v/>
      </c>
      <c r="M384" s="96" t="str" cm="1">
        <f t="array" ref="M384">IFERROR(INDEX($B$3:$B$496,J384,1),"")</f>
        <v/>
      </c>
      <c r="N384" s="96"/>
    </row>
    <row r="385" spans="1:14" x14ac:dyDescent="0.2">
      <c r="A385"/>
      <c r="B385" s="103" t="str">
        <f t="shared" si="15"/>
        <v>RAUX JEAN LOUIS</v>
      </c>
      <c r="C385" s="104" t="s">
        <v>635</v>
      </c>
      <c r="D385" s="104" t="s">
        <v>347</v>
      </c>
      <c r="E385" s="104" t="s">
        <v>734</v>
      </c>
      <c r="F385" s="104" t="s">
        <v>532</v>
      </c>
      <c r="G385" s="95"/>
      <c r="H385" s="106">
        <f>ROWS($B$3:B385)</f>
        <v>383</v>
      </c>
      <c r="I385" s="95" t="str">
        <f t="shared" si="16"/>
        <v/>
      </c>
      <c r="J385" s="95" t="str">
        <f t="shared" si="17"/>
        <v/>
      </c>
      <c r="M385" s="96" t="str" cm="1">
        <f t="array" ref="M385">IFERROR(INDEX($B$3:$B$496,J385,1),"")</f>
        <v/>
      </c>
      <c r="N385" s="96"/>
    </row>
    <row r="386" spans="1:14" x14ac:dyDescent="0.2">
      <c r="A386"/>
      <c r="B386" s="101" t="str">
        <f t="shared" si="15"/>
        <v>RAUX JEAN FRANCOIS</v>
      </c>
      <c r="C386" s="102" t="s">
        <v>635</v>
      </c>
      <c r="D386" s="102" t="s">
        <v>373</v>
      </c>
      <c r="E386" s="102" t="s">
        <v>735</v>
      </c>
      <c r="F386" s="102" t="s">
        <v>532</v>
      </c>
      <c r="G386" s="95"/>
      <c r="H386" s="106">
        <f>ROWS($B$3:B386)</f>
        <v>384</v>
      </c>
      <c r="I386" s="95" t="str">
        <f t="shared" si="16"/>
        <v/>
      </c>
      <c r="J386" s="95" t="str">
        <f t="shared" si="17"/>
        <v/>
      </c>
      <c r="M386" s="96" t="str" cm="1">
        <f t="array" ref="M386">IFERROR(INDEX($B$3:$B$496,J386,1),"")</f>
        <v/>
      </c>
      <c r="N386" s="96"/>
    </row>
    <row r="387" spans="1:14" x14ac:dyDescent="0.2">
      <c r="A387"/>
      <c r="B387" s="103" t="str">
        <f t="shared" ref="B387:B450" si="18">C387 &amp; " " &amp;D387</f>
        <v>RAUX LEO</v>
      </c>
      <c r="C387" s="104" t="s">
        <v>635</v>
      </c>
      <c r="D387" s="104" t="s">
        <v>1024</v>
      </c>
      <c r="E387" s="104" t="s">
        <v>1025</v>
      </c>
      <c r="F387" s="104" t="s">
        <v>532</v>
      </c>
      <c r="G387" s="95"/>
      <c r="H387" s="106">
        <f>ROWS($B$3:B387)</f>
        <v>385</v>
      </c>
      <c r="I387" s="95" t="str">
        <f t="shared" ref="I387:I450" si="19">IF(ISNUMBER(SEARCH($M$1,B387)),H387,"")</f>
        <v/>
      </c>
      <c r="J387" s="95" t="str">
        <f t="shared" ref="J387:J450" si="20">IFERROR(SMALL($I$3:$I$496,H387),"")</f>
        <v/>
      </c>
      <c r="M387" s="96" t="str" cm="1">
        <f t="array" ref="M387">IFERROR(INDEX($B$3:$B$496,J387,1),"")</f>
        <v/>
      </c>
      <c r="N387" s="96"/>
    </row>
    <row r="388" spans="1:14" x14ac:dyDescent="0.2">
      <c r="A388"/>
      <c r="B388" s="103" t="str">
        <f t="shared" si="18"/>
        <v>REGNEAULT GEORGES</v>
      </c>
      <c r="C388" s="104" t="s">
        <v>1123</v>
      </c>
      <c r="D388" s="104" t="s">
        <v>401</v>
      </c>
      <c r="E388" s="104" t="s">
        <v>1124</v>
      </c>
      <c r="F388" s="104" t="s">
        <v>1120</v>
      </c>
      <c r="G388" s="95"/>
      <c r="H388" s="106">
        <f>ROWS($B$3:B388)</f>
        <v>386</v>
      </c>
      <c r="I388" s="95" t="str">
        <f t="shared" si="19"/>
        <v/>
      </c>
      <c r="J388" s="95" t="str">
        <f t="shared" si="20"/>
        <v/>
      </c>
      <c r="M388" s="96" t="str" cm="1">
        <f t="array" ref="M388">IFERROR(INDEX($B$3:$B$496,J388,1),"")</f>
        <v/>
      </c>
      <c r="N388" s="96"/>
    </row>
    <row r="389" spans="1:14" x14ac:dyDescent="0.2">
      <c r="A389"/>
      <c r="B389" s="101" t="str">
        <f t="shared" si="18"/>
        <v>REMY FREDERIC</v>
      </c>
      <c r="C389" s="102" t="s">
        <v>507</v>
      </c>
      <c r="D389" s="102" t="s">
        <v>378</v>
      </c>
      <c r="E389" s="102" t="s">
        <v>508</v>
      </c>
      <c r="F389" s="102" t="s">
        <v>835</v>
      </c>
      <c r="G389" s="95"/>
      <c r="H389" s="106">
        <f>ROWS($B$3:B389)</f>
        <v>387</v>
      </c>
      <c r="I389" s="95" t="str">
        <f t="shared" si="19"/>
        <v/>
      </c>
      <c r="J389" s="95" t="str">
        <f t="shared" si="20"/>
        <v/>
      </c>
      <c r="M389" s="96" t="str" cm="1">
        <f t="array" ref="M389">IFERROR(INDEX($B$3:$B$496,J389,1),"")</f>
        <v/>
      </c>
      <c r="N389" s="96"/>
    </row>
    <row r="390" spans="1:14" x14ac:dyDescent="0.2">
      <c r="A390"/>
      <c r="B390" s="101" t="str">
        <f t="shared" si="18"/>
        <v>RICHARD SHENDY</v>
      </c>
      <c r="C390" s="102" t="s">
        <v>433</v>
      </c>
      <c r="D390" s="102" t="s">
        <v>605</v>
      </c>
      <c r="E390" s="102" t="s">
        <v>606</v>
      </c>
      <c r="F390" s="102" t="s">
        <v>1056</v>
      </c>
      <c r="G390" s="95"/>
      <c r="H390" s="106">
        <f>ROWS($B$3:B390)</f>
        <v>388</v>
      </c>
      <c r="I390" s="95" t="str">
        <f t="shared" si="19"/>
        <v/>
      </c>
      <c r="J390" s="95" t="str">
        <f t="shared" si="20"/>
        <v/>
      </c>
      <c r="M390" s="96" t="str" cm="1">
        <f t="array" ref="M390">IFERROR(INDEX($B$3:$B$496,J390,1),"")</f>
        <v/>
      </c>
      <c r="N390" s="96"/>
    </row>
    <row r="391" spans="1:14" x14ac:dyDescent="0.2">
      <c r="A391"/>
      <c r="B391" s="103" t="str">
        <f t="shared" si="18"/>
        <v>RIVALAIN JEAN LOUIS</v>
      </c>
      <c r="C391" s="104" t="s">
        <v>509</v>
      </c>
      <c r="D391" s="104" t="s">
        <v>347</v>
      </c>
      <c r="E391" s="104" t="s">
        <v>252</v>
      </c>
      <c r="F391" s="104" t="s">
        <v>947</v>
      </c>
      <c r="G391" s="95"/>
      <c r="H391" s="106">
        <f>ROWS($B$3:B391)</f>
        <v>389</v>
      </c>
      <c r="I391" s="95" t="str">
        <f t="shared" si="19"/>
        <v/>
      </c>
      <c r="J391" s="95" t="str">
        <f t="shared" si="20"/>
        <v/>
      </c>
      <c r="M391" s="96" t="str" cm="1">
        <f t="array" ref="M391">IFERROR(INDEX($B$3:$B$496,J391,1),"")</f>
        <v/>
      </c>
      <c r="N391" s="96"/>
    </row>
    <row r="392" spans="1:14" x14ac:dyDescent="0.2">
      <c r="A392"/>
      <c r="B392" s="103" t="str">
        <f t="shared" si="18"/>
        <v>ROBERVAL FRANCIS</v>
      </c>
      <c r="C392" s="104" t="s">
        <v>293</v>
      </c>
      <c r="D392" s="104" t="s">
        <v>346</v>
      </c>
      <c r="E392" s="104" t="s">
        <v>294</v>
      </c>
      <c r="F392" s="104" t="s">
        <v>947</v>
      </c>
      <c r="G392" s="95"/>
      <c r="H392" s="106">
        <f>ROWS($B$3:B392)</f>
        <v>390</v>
      </c>
      <c r="I392" s="95" t="str">
        <f t="shared" si="19"/>
        <v/>
      </c>
      <c r="J392" s="95" t="str">
        <f t="shared" si="20"/>
        <v/>
      </c>
      <c r="M392" s="96" t="str" cm="1">
        <f t="array" ref="M392">IFERROR(INDEX($B$3:$B$496,J392,1),"")</f>
        <v/>
      </c>
      <c r="N392" s="96"/>
    </row>
    <row r="393" spans="1:14" x14ac:dyDescent="0.2">
      <c r="A393"/>
      <c r="B393" s="103" t="str">
        <f t="shared" si="18"/>
        <v>ROLLAND JEAN MICHEL</v>
      </c>
      <c r="C393" s="104" t="s">
        <v>327</v>
      </c>
      <c r="D393" s="104" t="s">
        <v>510</v>
      </c>
      <c r="E393" s="104" t="s">
        <v>328</v>
      </c>
      <c r="F393" s="104" t="s">
        <v>835</v>
      </c>
      <c r="G393" s="95"/>
      <c r="H393" s="106">
        <f>ROWS($B$3:B393)</f>
        <v>391</v>
      </c>
      <c r="I393" s="95" t="str">
        <f t="shared" si="19"/>
        <v/>
      </c>
      <c r="J393" s="95" t="str">
        <f t="shared" si="20"/>
        <v/>
      </c>
      <c r="M393" s="96" t="str" cm="1">
        <f t="array" ref="M393">IFERROR(INDEX($B$3:$B$496,J393,1),"")</f>
        <v/>
      </c>
      <c r="N393" s="96"/>
    </row>
    <row r="394" spans="1:14" x14ac:dyDescent="0.2">
      <c r="A394"/>
      <c r="B394" s="103" t="str">
        <f t="shared" si="18"/>
        <v>ROLLAND STEPHANE</v>
      </c>
      <c r="C394" s="104" t="s">
        <v>327</v>
      </c>
      <c r="D394" s="104" t="s">
        <v>355</v>
      </c>
      <c r="E394" s="104" t="s">
        <v>607</v>
      </c>
      <c r="F394" s="104" t="s">
        <v>1056</v>
      </c>
      <c r="G394" s="95"/>
      <c r="H394" s="106">
        <f>ROWS($B$3:B394)</f>
        <v>392</v>
      </c>
      <c r="I394" s="95" t="str">
        <f t="shared" si="19"/>
        <v/>
      </c>
      <c r="J394" s="95" t="str">
        <f t="shared" si="20"/>
        <v/>
      </c>
      <c r="M394" s="96" t="str" cm="1">
        <f t="array" ref="M394">IFERROR(INDEX($B$3:$B$496,J394,1),"")</f>
        <v/>
      </c>
      <c r="N394" s="96"/>
    </row>
    <row r="395" spans="1:14" x14ac:dyDescent="0.2">
      <c r="A395"/>
      <c r="B395" s="101" t="str">
        <f t="shared" si="18"/>
        <v>ROSSI XAVIER</v>
      </c>
      <c r="C395" s="102" t="s">
        <v>565</v>
      </c>
      <c r="D395" s="102" t="s">
        <v>566</v>
      </c>
      <c r="E395" s="102" t="s">
        <v>567</v>
      </c>
      <c r="F395" s="102" t="s">
        <v>835</v>
      </c>
      <c r="G395" s="95"/>
      <c r="H395" s="106">
        <f>ROWS($B$3:B395)</f>
        <v>393</v>
      </c>
      <c r="I395" s="95" t="str">
        <f t="shared" si="19"/>
        <v/>
      </c>
      <c r="J395" s="95" t="str">
        <f t="shared" si="20"/>
        <v/>
      </c>
      <c r="M395" s="96" t="str" cm="1">
        <f t="array" ref="M395">IFERROR(INDEX($B$3:$B$496,J395,1),"")</f>
        <v/>
      </c>
      <c r="N395" s="96"/>
    </row>
    <row r="396" spans="1:14" x14ac:dyDescent="0.2">
      <c r="A396"/>
      <c r="B396" s="103" t="str">
        <f t="shared" si="18"/>
        <v>RUCAR THEO</v>
      </c>
      <c r="C396" s="104" t="s">
        <v>736</v>
      </c>
      <c r="D396" s="104" t="s">
        <v>580</v>
      </c>
      <c r="E396" s="104" t="s">
        <v>737</v>
      </c>
      <c r="F396" s="104" t="s">
        <v>88</v>
      </c>
      <c r="G396" s="95"/>
      <c r="H396" s="106">
        <f>ROWS($B$3:B396)</f>
        <v>394</v>
      </c>
      <c r="I396" s="95" t="str">
        <f t="shared" si="19"/>
        <v/>
      </c>
      <c r="J396" s="95" t="str">
        <f t="shared" si="20"/>
        <v/>
      </c>
      <c r="M396" s="96" t="str" cm="1">
        <f t="array" ref="M396">IFERROR(INDEX($B$3:$B$496,J396,1),"")</f>
        <v/>
      </c>
      <c r="N396" s="96"/>
    </row>
    <row r="397" spans="1:14" x14ac:dyDescent="0.2">
      <c r="A397"/>
      <c r="B397" s="103" t="str">
        <f t="shared" si="18"/>
        <v>RYBAK RAPHAEL</v>
      </c>
      <c r="C397" s="104" t="s">
        <v>738</v>
      </c>
      <c r="D397" s="104" t="s">
        <v>739</v>
      </c>
      <c r="E397" s="104" t="s">
        <v>740</v>
      </c>
      <c r="F397" s="104" t="s">
        <v>835</v>
      </c>
      <c r="G397" s="95"/>
      <c r="H397" s="106">
        <f>ROWS($B$3:B397)</f>
        <v>395</v>
      </c>
      <c r="I397" s="95" t="str">
        <f t="shared" si="19"/>
        <v/>
      </c>
      <c r="J397" s="95" t="str">
        <f t="shared" si="20"/>
        <v/>
      </c>
      <c r="M397" s="96" t="str" cm="1">
        <f t="array" ref="M397">IFERROR(INDEX($B$3:$B$496,J397,1),"")</f>
        <v/>
      </c>
      <c r="N397" s="96"/>
    </row>
    <row r="398" spans="1:14" x14ac:dyDescent="0.2">
      <c r="A398"/>
      <c r="B398" s="101" t="str">
        <f t="shared" si="18"/>
        <v>SACLEUX DENIS</v>
      </c>
      <c r="C398" s="102" t="s">
        <v>836</v>
      </c>
      <c r="D398" s="102" t="s">
        <v>389</v>
      </c>
      <c r="E398" s="102" t="s">
        <v>837</v>
      </c>
      <c r="F398" s="102" t="s">
        <v>835</v>
      </c>
      <c r="G398" s="95"/>
      <c r="H398" s="106">
        <f>ROWS($B$3:B398)</f>
        <v>396</v>
      </c>
      <c r="I398" s="95" t="str">
        <f t="shared" si="19"/>
        <v/>
      </c>
      <c r="J398" s="95" t="str">
        <f t="shared" si="20"/>
        <v/>
      </c>
      <c r="M398" s="96" t="str" cm="1">
        <f t="array" ref="M398">IFERROR(INDEX($B$3:$B$496,J398,1),"")</f>
        <v/>
      </c>
      <c r="N398" s="96"/>
    </row>
    <row r="399" spans="1:14" x14ac:dyDescent="0.2">
      <c r="A399"/>
      <c r="B399" s="103" t="str">
        <f t="shared" si="18"/>
        <v>SAINT GEORGES CLAUDE</v>
      </c>
      <c r="C399" s="104" t="s">
        <v>511</v>
      </c>
      <c r="D399" s="104" t="s">
        <v>380</v>
      </c>
      <c r="E399" s="104" t="s">
        <v>194</v>
      </c>
      <c r="F399" s="104" t="s">
        <v>768</v>
      </c>
      <c r="G399" s="95"/>
      <c r="H399" s="106">
        <f>ROWS($B$3:B399)</f>
        <v>397</v>
      </c>
      <c r="I399" s="95" t="str">
        <f t="shared" si="19"/>
        <v/>
      </c>
      <c r="J399" s="95" t="str">
        <f t="shared" si="20"/>
        <v/>
      </c>
      <c r="M399" s="96" t="str" cm="1">
        <f t="array" ref="M399">IFERROR(INDEX($B$3:$B$496,J399,1),"")</f>
        <v/>
      </c>
      <c r="N399" s="96"/>
    </row>
    <row r="400" spans="1:14" x14ac:dyDescent="0.2">
      <c r="A400"/>
      <c r="B400" s="101" t="str">
        <f t="shared" si="18"/>
        <v>SAISON DIDIER</v>
      </c>
      <c r="C400" s="102" t="s">
        <v>71</v>
      </c>
      <c r="D400" s="102" t="s">
        <v>361</v>
      </c>
      <c r="E400" s="102" t="s">
        <v>512</v>
      </c>
      <c r="F400" s="102" t="s">
        <v>947</v>
      </c>
      <c r="G400" s="95"/>
      <c r="H400" s="106">
        <f>ROWS($B$3:B400)</f>
        <v>398</v>
      </c>
      <c r="I400" s="95" t="str">
        <f t="shared" si="19"/>
        <v/>
      </c>
      <c r="J400" s="95" t="str">
        <f t="shared" si="20"/>
        <v/>
      </c>
      <c r="M400" s="96" t="str" cm="1">
        <f t="array" ref="M400">IFERROR(INDEX($B$3:$B$496,J400,1),"")</f>
        <v/>
      </c>
      <c r="N400" s="96"/>
    </row>
    <row r="401" spans="1:14" x14ac:dyDescent="0.2">
      <c r="A401"/>
      <c r="B401" s="101" t="str">
        <f t="shared" si="18"/>
        <v>SAISON BERTRAND</v>
      </c>
      <c r="C401" s="102" t="s">
        <v>71</v>
      </c>
      <c r="D401" s="102" t="s">
        <v>363</v>
      </c>
      <c r="E401" s="102" t="s">
        <v>256</v>
      </c>
      <c r="F401" s="102" t="s">
        <v>1142</v>
      </c>
      <c r="G401" s="95"/>
      <c r="H401" s="106">
        <f>ROWS($B$3:B401)</f>
        <v>399</v>
      </c>
      <c r="I401" s="95" t="str">
        <f t="shared" si="19"/>
        <v/>
      </c>
      <c r="J401" s="95" t="str">
        <f t="shared" si="20"/>
        <v/>
      </c>
      <c r="M401" s="96" t="str" cm="1">
        <f t="array" ref="M401">IFERROR(INDEX($B$3:$B$496,J401,1),"")</f>
        <v/>
      </c>
      <c r="N401" s="96"/>
    </row>
    <row r="402" spans="1:14" x14ac:dyDescent="0.2">
      <c r="A402"/>
      <c r="B402" s="101" t="str">
        <f t="shared" si="18"/>
        <v>SALAMON FRANK</v>
      </c>
      <c r="C402" s="102" t="s">
        <v>1099</v>
      </c>
      <c r="D402" s="102" t="s">
        <v>1100</v>
      </c>
      <c r="E402" s="102" t="s">
        <v>1101</v>
      </c>
      <c r="F402" s="102" t="s">
        <v>1056</v>
      </c>
      <c r="G402" s="95"/>
      <c r="H402" s="106">
        <f>ROWS($B$3:B402)</f>
        <v>400</v>
      </c>
      <c r="I402" s="95" t="str">
        <f t="shared" si="19"/>
        <v/>
      </c>
      <c r="J402" s="95" t="str">
        <f t="shared" si="20"/>
        <v/>
      </c>
      <c r="M402" s="96" t="str" cm="1">
        <f t="array" ref="M402">IFERROR(INDEX($B$3:$B$496,J402,1),"")</f>
        <v/>
      </c>
      <c r="N402" s="96"/>
    </row>
    <row r="403" spans="1:14" x14ac:dyDescent="0.2">
      <c r="A403"/>
      <c r="B403" s="103" t="str">
        <f t="shared" si="18"/>
        <v>SALTER TOM</v>
      </c>
      <c r="C403" s="104" t="s">
        <v>1096</v>
      </c>
      <c r="D403" s="104" t="s">
        <v>1097</v>
      </c>
      <c r="E403" s="104" t="s">
        <v>1098</v>
      </c>
      <c r="F403" s="104" t="s">
        <v>1056</v>
      </c>
      <c r="G403" s="95"/>
      <c r="H403" s="106">
        <f>ROWS($B$3:B403)</f>
        <v>401</v>
      </c>
      <c r="I403" s="95" t="str">
        <f t="shared" si="19"/>
        <v/>
      </c>
      <c r="J403" s="95" t="str">
        <f t="shared" si="20"/>
        <v/>
      </c>
      <c r="M403" s="96" t="str" cm="1">
        <f t="array" ref="M403">IFERROR(INDEX($B$3:$B$496,J403,1),"")</f>
        <v/>
      </c>
      <c r="N403" s="96"/>
    </row>
    <row r="404" spans="1:14" x14ac:dyDescent="0.2">
      <c r="A404"/>
      <c r="B404" s="101" t="str">
        <f t="shared" si="18"/>
        <v>SARRAZYN GABRIEL</v>
      </c>
      <c r="C404" s="102" t="s">
        <v>865</v>
      </c>
      <c r="D404" s="102" t="s">
        <v>866</v>
      </c>
      <c r="E404" s="102" t="s">
        <v>867</v>
      </c>
      <c r="F404" s="102" t="s">
        <v>835</v>
      </c>
      <c r="G404" s="95"/>
      <c r="H404" s="106">
        <f>ROWS($B$3:B404)</f>
        <v>402</v>
      </c>
      <c r="I404" s="95" t="str">
        <f t="shared" si="19"/>
        <v/>
      </c>
      <c r="J404" s="95" t="str">
        <f t="shared" si="20"/>
        <v/>
      </c>
      <c r="M404" s="96" t="str" cm="1">
        <f t="array" ref="M404">IFERROR(INDEX($B$3:$B$496,J404,1),"")</f>
        <v/>
      </c>
      <c r="N404" s="96"/>
    </row>
    <row r="405" spans="1:14" x14ac:dyDescent="0.2">
      <c r="A405"/>
      <c r="B405" s="101" t="str">
        <f t="shared" si="18"/>
        <v>SATTLER YVES MARIE</v>
      </c>
      <c r="C405" s="102" t="s">
        <v>513</v>
      </c>
      <c r="D405" s="102" t="s">
        <v>514</v>
      </c>
      <c r="E405" s="102" t="s">
        <v>515</v>
      </c>
      <c r="F405" s="102" t="s">
        <v>1120</v>
      </c>
      <c r="G405" s="95"/>
      <c r="H405" s="106">
        <f>ROWS($B$3:B405)</f>
        <v>403</v>
      </c>
      <c r="I405" s="95" t="str">
        <f t="shared" si="19"/>
        <v/>
      </c>
      <c r="J405" s="95" t="str">
        <f t="shared" si="20"/>
        <v/>
      </c>
      <c r="M405" s="96" t="str" cm="1">
        <f t="array" ref="M405">IFERROR(INDEX($B$3:$B$496,J405,1),"")</f>
        <v/>
      </c>
      <c r="N405" s="96"/>
    </row>
    <row r="406" spans="1:14" x14ac:dyDescent="0.2">
      <c r="A406"/>
      <c r="B406" s="101" t="str">
        <f t="shared" si="18"/>
        <v>SAUVAGE DOMINIQUE</v>
      </c>
      <c r="C406" s="102" t="s">
        <v>741</v>
      </c>
      <c r="D406" s="102" t="s">
        <v>432</v>
      </c>
      <c r="E406" s="102" t="s">
        <v>769</v>
      </c>
      <c r="F406" s="102" t="s">
        <v>768</v>
      </c>
      <c r="G406" s="95"/>
      <c r="H406" s="106">
        <f>ROWS($B$3:B406)</f>
        <v>404</v>
      </c>
      <c r="I406" s="95" t="str">
        <f t="shared" si="19"/>
        <v/>
      </c>
      <c r="J406" s="95" t="str">
        <f t="shared" si="20"/>
        <v/>
      </c>
      <c r="M406" s="96" t="str" cm="1">
        <f t="array" ref="M406">IFERROR(INDEX($B$3:$B$496,J406,1),"")</f>
        <v/>
      </c>
      <c r="N406" s="96"/>
    </row>
    <row r="407" spans="1:14" x14ac:dyDescent="0.2">
      <c r="A407"/>
      <c r="B407" s="103" t="str">
        <f t="shared" si="18"/>
        <v>SAUVAGE DENIS</v>
      </c>
      <c r="C407" s="104" t="s">
        <v>741</v>
      </c>
      <c r="D407" s="104" t="s">
        <v>389</v>
      </c>
      <c r="E407" s="104" t="s">
        <v>742</v>
      </c>
      <c r="F407" s="104" t="s">
        <v>835</v>
      </c>
      <c r="G407" s="95"/>
      <c r="H407" s="106">
        <f>ROWS($B$3:B407)</f>
        <v>405</v>
      </c>
      <c r="I407" s="95" t="str">
        <f t="shared" si="19"/>
        <v/>
      </c>
      <c r="J407" s="95" t="str">
        <f t="shared" si="20"/>
        <v/>
      </c>
      <c r="M407" s="96" t="str" cm="1">
        <f t="array" ref="M407">IFERROR(INDEX($B$3:$B$496,J407,1),"")</f>
        <v/>
      </c>
      <c r="N407" s="96"/>
    </row>
    <row r="408" spans="1:14" x14ac:dyDescent="0.2">
      <c r="A408"/>
      <c r="B408" s="101" t="str">
        <f t="shared" si="18"/>
        <v>SAVOINI JEAN JOSEPH</v>
      </c>
      <c r="C408" s="102" t="s">
        <v>743</v>
      </c>
      <c r="D408" s="102" t="s">
        <v>744</v>
      </c>
      <c r="E408" s="102" t="s">
        <v>745</v>
      </c>
      <c r="F408" s="102" t="s">
        <v>1105</v>
      </c>
      <c r="G408" s="95"/>
      <c r="H408" s="106">
        <f>ROWS($B$3:B408)</f>
        <v>406</v>
      </c>
      <c r="I408" s="95" t="str">
        <f t="shared" si="19"/>
        <v/>
      </c>
      <c r="J408" s="95" t="str">
        <f t="shared" si="20"/>
        <v/>
      </c>
      <c r="M408" s="96" t="str" cm="1">
        <f t="array" ref="M408">IFERROR(INDEX($B$3:$B$496,J408,1),"")</f>
        <v/>
      </c>
      <c r="N408" s="96"/>
    </row>
    <row r="409" spans="1:14" x14ac:dyDescent="0.2">
      <c r="A409"/>
      <c r="B409" s="101" t="str">
        <f t="shared" si="18"/>
        <v>SELLIER FABRICE</v>
      </c>
      <c r="C409" s="102" t="s">
        <v>67</v>
      </c>
      <c r="D409" s="102" t="s">
        <v>390</v>
      </c>
      <c r="E409" s="102" t="s">
        <v>232</v>
      </c>
      <c r="F409" s="102" t="s">
        <v>1105</v>
      </c>
      <c r="G409" s="95"/>
      <c r="H409" s="106">
        <f>ROWS($B$3:B409)</f>
        <v>407</v>
      </c>
      <c r="I409" s="95" t="str">
        <f t="shared" si="19"/>
        <v/>
      </c>
      <c r="J409" s="95" t="str">
        <f t="shared" si="20"/>
        <v/>
      </c>
      <c r="M409" s="96" t="str" cm="1">
        <f t="array" ref="M409">IFERROR(INDEX($B$3:$B$496,J409,1),"")</f>
        <v/>
      </c>
      <c r="N409" s="96"/>
    </row>
    <row r="410" spans="1:14" x14ac:dyDescent="0.2">
      <c r="A410"/>
      <c r="B410" s="103" t="str">
        <f t="shared" si="18"/>
        <v>SERGENT HUGO</v>
      </c>
      <c r="C410" s="104" t="s">
        <v>1054</v>
      </c>
      <c r="D410" s="104" t="s">
        <v>934</v>
      </c>
      <c r="E410" s="104" t="s">
        <v>1055</v>
      </c>
      <c r="F410" s="104" t="s">
        <v>532</v>
      </c>
      <c r="G410" s="95"/>
      <c r="H410" s="106">
        <f>ROWS($B$3:B410)</f>
        <v>408</v>
      </c>
      <c r="I410" s="95" t="str">
        <f t="shared" si="19"/>
        <v/>
      </c>
      <c r="J410" s="95" t="str">
        <f t="shared" si="20"/>
        <v/>
      </c>
      <c r="M410" s="96" t="str" cm="1">
        <f t="array" ref="M410">IFERROR(INDEX($B$3:$B$496,J410,1),"")</f>
        <v/>
      </c>
      <c r="N410" s="96"/>
    </row>
    <row r="411" spans="1:14" x14ac:dyDescent="0.2">
      <c r="A411"/>
      <c r="B411" s="101" t="str">
        <f t="shared" si="18"/>
        <v>SILVAIN SEBASTIEN</v>
      </c>
      <c r="C411" s="102" t="s">
        <v>979</v>
      </c>
      <c r="D411" s="102" t="s">
        <v>391</v>
      </c>
      <c r="E411" s="102" t="s">
        <v>980</v>
      </c>
      <c r="F411" s="102" t="s">
        <v>947</v>
      </c>
      <c r="G411" s="95"/>
      <c r="H411" s="106">
        <f>ROWS($B$3:B411)</f>
        <v>409</v>
      </c>
      <c r="I411" s="95" t="str">
        <f t="shared" si="19"/>
        <v/>
      </c>
      <c r="J411" s="95" t="str">
        <f t="shared" si="20"/>
        <v/>
      </c>
      <c r="M411" s="96" t="str" cm="1">
        <f t="array" ref="M411">IFERROR(INDEX($B$3:$B$496,J411,1),"")</f>
        <v/>
      </c>
      <c r="N411" s="96"/>
    </row>
    <row r="412" spans="1:14" x14ac:dyDescent="0.2">
      <c r="A412"/>
      <c r="B412" s="101" t="str">
        <f t="shared" si="18"/>
        <v>SNIATECKI PASCAL</v>
      </c>
      <c r="C412" s="102" t="s">
        <v>124</v>
      </c>
      <c r="D412" s="102" t="s">
        <v>332</v>
      </c>
      <c r="E412" s="102" t="s">
        <v>198</v>
      </c>
      <c r="F412" s="102" t="s">
        <v>88</v>
      </c>
      <c r="G412" s="95"/>
      <c r="H412" s="106">
        <f>ROWS($B$3:B412)</f>
        <v>410</v>
      </c>
      <c r="I412" s="95" t="str">
        <f t="shared" si="19"/>
        <v/>
      </c>
      <c r="J412" s="95" t="str">
        <f t="shared" si="20"/>
        <v/>
      </c>
      <c r="M412" s="96" t="str" cm="1">
        <f t="array" ref="M412">IFERROR(INDEX($B$3:$B$496,J412,1),"")</f>
        <v/>
      </c>
      <c r="N412" s="96"/>
    </row>
    <row r="413" spans="1:14" x14ac:dyDescent="0.2">
      <c r="A413"/>
      <c r="B413" s="103" t="str">
        <f t="shared" si="18"/>
        <v>STEINMETZ JACQUES</v>
      </c>
      <c r="C413" s="104" t="s">
        <v>577</v>
      </c>
      <c r="D413" s="104" t="s">
        <v>426</v>
      </c>
      <c r="E413" s="104" t="s">
        <v>578</v>
      </c>
      <c r="F413" s="104" t="s">
        <v>88</v>
      </c>
      <c r="G413" s="95"/>
      <c r="H413" s="106">
        <f>ROWS($B$3:B413)</f>
        <v>411</v>
      </c>
      <c r="I413" s="95" t="str">
        <f t="shared" si="19"/>
        <v/>
      </c>
      <c r="J413" s="95" t="str">
        <f t="shared" si="20"/>
        <v/>
      </c>
      <c r="M413" s="96" t="str" cm="1">
        <f t="array" ref="M413">IFERROR(INDEX($B$3:$B$496,J413,1),"")</f>
        <v/>
      </c>
      <c r="N413" s="96"/>
    </row>
    <row r="414" spans="1:14" x14ac:dyDescent="0.2">
      <c r="A414"/>
      <c r="B414" s="101" t="str">
        <f t="shared" si="18"/>
        <v>SUEUR JEAN MICHEL</v>
      </c>
      <c r="C414" s="102" t="s">
        <v>1133</v>
      </c>
      <c r="D414" s="102" t="s">
        <v>510</v>
      </c>
      <c r="E414" s="102" t="s">
        <v>1134</v>
      </c>
      <c r="F414" s="102" t="s">
        <v>1120</v>
      </c>
      <c r="G414" s="95"/>
      <c r="H414" s="106">
        <f>ROWS($B$3:B414)</f>
        <v>412</v>
      </c>
      <c r="I414" s="95" t="str">
        <f t="shared" si="19"/>
        <v/>
      </c>
      <c r="J414" s="95" t="str">
        <f t="shared" si="20"/>
        <v/>
      </c>
      <c r="M414" s="96" t="str" cm="1">
        <f t="array" ref="M414">IFERROR(INDEX($B$3:$B$496,J414,1),"")</f>
        <v/>
      </c>
      <c r="N414" s="96"/>
    </row>
    <row r="415" spans="1:14" x14ac:dyDescent="0.2">
      <c r="A415"/>
      <c r="B415" s="101" t="str">
        <f t="shared" si="18"/>
        <v>SUMA DAVID</v>
      </c>
      <c r="C415" s="102" t="s">
        <v>932</v>
      </c>
      <c r="D415" s="102" t="s">
        <v>336</v>
      </c>
      <c r="E415" s="102" t="s">
        <v>933</v>
      </c>
      <c r="F415" s="102" t="s">
        <v>88</v>
      </c>
      <c r="G415" s="95"/>
      <c r="H415" s="106">
        <f>ROWS($B$3:B415)</f>
        <v>413</v>
      </c>
      <c r="I415" s="95" t="str">
        <f t="shared" si="19"/>
        <v/>
      </c>
      <c r="J415" s="95" t="str">
        <f t="shared" si="20"/>
        <v/>
      </c>
      <c r="M415" s="96" t="str" cm="1">
        <f t="array" ref="M415">IFERROR(INDEX($B$3:$B$496,J415,1),"")</f>
        <v/>
      </c>
      <c r="N415" s="96"/>
    </row>
    <row r="416" spans="1:14" x14ac:dyDescent="0.2">
      <c r="A416"/>
      <c r="B416" s="103" t="str">
        <f t="shared" si="18"/>
        <v>SUMA HUGO</v>
      </c>
      <c r="C416" s="104" t="s">
        <v>932</v>
      </c>
      <c r="D416" s="104" t="s">
        <v>934</v>
      </c>
      <c r="E416" s="104" t="s">
        <v>935</v>
      </c>
      <c r="F416" s="104" t="s">
        <v>88</v>
      </c>
      <c r="G416" s="95"/>
      <c r="H416" s="106">
        <f>ROWS($B$3:B416)</f>
        <v>414</v>
      </c>
      <c r="I416" s="95" t="str">
        <f t="shared" si="19"/>
        <v/>
      </c>
      <c r="J416" s="95" t="str">
        <f t="shared" si="20"/>
        <v/>
      </c>
      <c r="M416" s="96" t="str" cm="1">
        <f t="array" ref="M416">IFERROR(INDEX($B$3:$B$496,J416,1),"")</f>
        <v/>
      </c>
      <c r="N416" s="96"/>
    </row>
    <row r="417" spans="1:14" x14ac:dyDescent="0.2">
      <c r="A417"/>
      <c r="B417" s="101" t="str">
        <f t="shared" si="18"/>
        <v>SVIGA GILLES</v>
      </c>
      <c r="C417" s="102" t="s">
        <v>1121</v>
      </c>
      <c r="D417" s="102" t="s">
        <v>406</v>
      </c>
      <c r="E417" s="102" t="s">
        <v>1122</v>
      </c>
      <c r="F417" s="102" t="s">
        <v>1120</v>
      </c>
      <c r="G417" s="95"/>
      <c r="H417" s="106">
        <f>ROWS($B$3:B417)</f>
        <v>415</v>
      </c>
      <c r="I417" s="95" t="str">
        <f t="shared" si="19"/>
        <v/>
      </c>
      <c r="J417" s="95" t="str">
        <f t="shared" si="20"/>
        <v/>
      </c>
      <c r="M417" s="96" t="str" cm="1">
        <f t="array" ref="M417">IFERROR(INDEX($B$3:$B$496,J417,1),"")</f>
        <v/>
      </c>
      <c r="N417" s="96"/>
    </row>
    <row r="418" spans="1:14" x14ac:dyDescent="0.2">
      <c r="A418"/>
      <c r="B418" s="101" t="str">
        <f t="shared" si="18"/>
        <v>SZWAREK GEORGES</v>
      </c>
      <c r="C418" s="102" t="s">
        <v>516</v>
      </c>
      <c r="D418" s="102" t="s">
        <v>401</v>
      </c>
      <c r="E418" s="102" t="s">
        <v>272</v>
      </c>
      <c r="F418" s="102" t="s">
        <v>1056</v>
      </c>
      <c r="G418" s="95"/>
      <c r="H418" s="106">
        <f>ROWS($B$3:B418)</f>
        <v>416</v>
      </c>
      <c r="I418" s="95" t="str">
        <f t="shared" si="19"/>
        <v/>
      </c>
      <c r="J418" s="95" t="str">
        <f t="shared" si="20"/>
        <v/>
      </c>
      <c r="M418" s="96" t="str" cm="1">
        <f t="array" ref="M418">IFERROR(INDEX($B$3:$B$496,J418,1),"")</f>
        <v/>
      </c>
      <c r="N418" s="96"/>
    </row>
    <row r="419" spans="1:14" x14ac:dyDescent="0.2">
      <c r="A419"/>
      <c r="B419" s="103" t="str">
        <f t="shared" si="18"/>
        <v>SZYLAR AURELIEN</v>
      </c>
      <c r="C419" s="104" t="s">
        <v>568</v>
      </c>
      <c r="D419" s="104" t="s">
        <v>493</v>
      </c>
      <c r="E419" s="104" t="s">
        <v>569</v>
      </c>
      <c r="F419" s="104" t="s">
        <v>835</v>
      </c>
      <c r="G419" s="95"/>
      <c r="H419" s="106">
        <f>ROWS($B$3:B419)</f>
        <v>417</v>
      </c>
      <c r="I419" s="95" t="str">
        <f t="shared" si="19"/>
        <v/>
      </c>
      <c r="J419" s="95" t="str">
        <f t="shared" si="20"/>
        <v/>
      </c>
      <c r="M419" s="96" t="str" cm="1">
        <f t="array" ref="M419">IFERROR(INDEX($B$3:$B$496,J419,1),"")</f>
        <v/>
      </c>
      <c r="N419" s="96"/>
    </row>
    <row r="420" spans="1:14" x14ac:dyDescent="0.2">
      <c r="A420"/>
      <c r="B420" s="103" t="str">
        <f t="shared" si="18"/>
        <v>SZYNCZEWSKI PHILIPPE</v>
      </c>
      <c r="C420" s="104" t="s">
        <v>517</v>
      </c>
      <c r="D420" s="104" t="s">
        <v>340</v>
      </c>
      <c r="E420" s="104" t="s">
        <v>518</v>
      </c>
      <c r="F420" s="104" t="s">
        <v>835</v>
      </c>
      <c r="G420" s="95"/>
      <c r="H420" s="106">
        <f>ROWS($B$3:B420)</f>
        <v>418</v>
      </c>
      <c r="I420" s="95" t="str">
        <f t="shared" si="19"/>
        <v/>
      </c>
      <c r="J420" s="95" t="str">
        <f t="shared" si="20"/>
        <v/>
      </c>
      <c r="M420" s="96" t="str" cm="1">
        <f t="array" ref="M420">IFERROR(INDEX($B$3:$B$496,J420,1),"")</f>
        <v/>
      </c>
      <c r="N420" s="96"/>
    </row>
    <row r="421" spans="1:14" x14ac:dyDescent="0.2">
      <c r="A421"/>
      <c r="B421" s="103" t="str">
        <f t="shared" si="18"/>
        <v>TASSINE AHMED</v>
      </c>
      <c r="C421" s="104" t="s">
        <v>1087</v>
      </c>
      <c r="D421" s="104" t="s">
        <v>1070</v>
      </c>
      <c r="E421" s="104" t="s">
        <v>1088</v>
      </c>
      <c r="F421" s="104" t="s">
        <v>1056</v>
      </c>
      <c r="G421" s="95"/>
      <c r="H421" s="106">
        <f>ROWS($B$3:B421)</f>
        <v>419</v>
      </c>
      <c r="I421" s="95" t="str">
        <f t="shared" si="19"/>
        <v/>
      </c>
      <c r="J421" s="95" t="str">
        <f t="shared" si="20"/>
        <v/>
      </c>
      <c r="M421" s="96" t="str" cm="1">
        <f t="array" ref="M421">IFERROR(INDEX($B$3:$B$496,J421,1),"")</f>
        <v/>
      </c>
      <c r="N421" s="96"/>
    </row>
    <row r="422" spans="1:14" x14ac:dyDescent="0.2">
      <c r="A422"/>
      <c r="B422" s="101" t="str">
        <f t="shared" si="18"/>
        <v>THELLIER LAURENT</v>
      </c>
      <c r="C422" s="102" t="s">
        <v>846</v>
      </c>
      <c r="D422" s="102" t="s">
        <v>348</v>
      </c>
      <c r="E422" s="102" t="s">
        <v>847</v>
      </c>
      <c r="F422" s="102" t="s">
        <v>835</v>
      </c>
      <c r="G422" s="95"/>
      <c r="H422" s="106">
        <f>ROWS($B$3:B422)</f>
        <v>420</v>
      </c>
      <c r="I422" s="95" t="str">
        <f t="shared" si="19"/>
        <v/>
      </c>
      <c r="J422" s="95" t="str">
        <f t="shared" si="20"/>
        <v/>
      </c>
      <c r="M422" s="96" t="str" cm="1">
        <f t="array" ref="M422">IFERROR(INDEX($B$3:$B$496,J422,1),"")</f>
        <v/>
      </c>
      <c r="N422" s="96"/>
    </row>
    <row r="423" spans="1:14" x14ac:dyDescent="0.2">
      <c r="A423"/>
      <c r="B423" s="103" t="str">
        <f t="shared" si="18"/>
        <v>THOMAS ANTHONY</v>
      </c>
      <c r="C423" s="104" t="s">
        <v>444</v>
      </c>
      <c r="D423" s="104" t="s">
        <v>746</v>
      </c>
      <c r="E423" s="104" t="s">
        <v>747</v>
      </c>
      <c r="F423" s="104" t="s">
        <v>835</v>
      </c>
      <c r="G423" s="95"/>
      <c r="H423" s="106">
        <f>ROWS($B$3:B423)</f>
        <v>421</v>
      </c>
      <c r="I423" s="95" t="str">
        <f t="shared" si="19"/>
        <v/>
      </c>
      <c r="J423" s="95" t="str">
        <f t="shared" si="20"/>
        <v/>
      </c>
      <c r="M423" s="96" t="str" cm="1">
        <f t="array" ref="M423">IFERROR(INDEX($B$3:$B$496,J423,1),"")</f>
        <v/>
      </c>
      <c r="N423" s="96"/>
    </row>
    <row r="424" spans="1:14" x14ac:dyDescent="0.2">
      <c r="A424"/>
      <c r="B424" s="101" t="str">
        <f t="shared" si="18"/>
        <v>THOREL ALAIN</v>
      </c>
      <c r="C424" s="102" t="s">
        <v>295</v>
      </c>
      <c r="D424" s="102" t="s">
        <v>362</v>
      </c>
      <c r="E424" s="102" t="s">
        <v>519</v>
      </c>
      <c r="F424" s="102" t="s">
        <v>532</v>
      </c>
      <c r="G424" s="95"/>
      <c r="H424" s="106">
        <f>ROWS($B$3:B424)</f>
        <v>422</v>
      </c>
      <c r="I424" s="95" t="str">
        <f t="shared" si="19"/>
        <v/>
      </c>
      <c r="J424" s="95" t="str">
        <f t="shared" si="20"/>
        <v/>
      </c>
      <c r="M424" s="96" t="str" cm="1">
        <f t="array" ref="M424">IFERROR(INDEX($B$3:$B$496,J424,1),"")</f>
        <v/>
      </c>
      <c r="N424" s="96"/>
    </row>
    <row r="425" spans="1:14" x14ac:dyDescent="0.2">
      <c r="A425"/>
      <c r="B425" s="101" t="str">
        <f t="shared" si="18"/>
        <v>TIEFENBACH FRANCIS</v>
      </c>
      <c r="C425" s="102" t="s">
        <v>748</v>
      </c>
      <c r="D425" s="102" t="s">
        <v>346</v>
      </c>
      <c r="E425" s="102" t="s">
        <v>749</v>
      </c>
      <c r="F425" s="102" t="s">
        <v>1120</v>
      </c>
      <c r="G425" s="95"/>
      <c r="H425" s="106">
        <f>ROWS($B$3:B425)</f>
        <v>423</v>
      </c>
      <c r="I425" s="95" t="str">
        <f t="shared" si="19"/>
        <v/>
      </c>
      <c r="J425" s="95" t="str">
        <f t="shared" si="20"/>
        <v/>
      </c>
      <c r="M425" s="96" t="str" cm="1">
        <f t="array" ref="M425">IFERROR(INDEX($B$3:$B$496,J425,1),"")</f>
        <v/>
      </c>
      <c r="N425" s="96"/>
    </row>
    <row r="426" spans="1:14" x14ac:dyDescent="0.2">
      <c r="A426"/>
      <c r="B426" s="103" t="str">
        <f t="shared" si="18"/>
        <v>TILLIETTE MICHEL</v>
      </c>
      <c r="C426" s="104" t="s">
        <v>602</v>
      </c>
      <c r="D426" s="104" t="s">
        <v>384</v>
      </c>
      <c r="E426" s="104" t="s">
        <v>603</v>
      </c>
      <c r="F426" s="104" t="s">
        <v>532</v>
      </c>
      <c r="G426" s="95"/>
      <c r="H426" s="106">
        <f>ROWS($B$3:B426)</f>
        <v>424</v>
      </c>
      <c r="I426" s="95" t="str">
        <f t="shared" si="19"/>
        <v/>
      </c>
      <c r="J426" s="95" t="str">
        <f t="shared" si="20"/>
        <v/>
      </c>
      <c r="M426" s="96" t="str" cm="1">
        <f t="array" ref="M426">IFERROR(INDEX($B$3:$B$496,J426,1),"")</f>
        <v/>
      </c>
      <c r="N426" s="96"/>
    </row>
    <row r="427" spans="1:14" x14ac:dyDescent="0.2">
      <c r="A427"/>
      <c r="B427" s="103" t="str">
        <f t="shared" si="18"/>
        <v>TIZON ALAIN</v>
      </c>
      <c r="C427" s="104" t="s">
        <v>520</v>
      </c>
      <c r="D427" s="104" t="s">
        <v>362</v>
      </c>
      <c r="E427" s="104" t="s">
        <v>521</v>
      </c>
      <c r="F427" s="104" t="s">
        <v>947</v>
      </c>
      <c r="G427" s="95"/>
      <c r="H427" s="106">
        <f>ROWS($B$3:B427)</f>
        <v>425</v>
      </c>
      <c r="I427" s="95" t="str">
        <f t="shared" si="19"/>
        <v/>
      </c>
      <c r="J427" s="95" t="str">
        <f t="shared" si="20"/>
        <v/>
      </c>
      <c r="M427" s="96" t="str" cm="1">
        <f t="array" ref="M427">IFERROR(INDEX($B$3:$B$496,J427,1),"")</f>
        <v/>
      </c>
      <c r="N427" s="96"/>
    </row>
    <row r="428" spans="1:14" x14ac:dyDescent="0.2">
      <c r="A428"/>
      <c r="B428" s="103" t="str">
        <f t="shared" si="18"/>
        <v>TIZON GOMEZ YOALI</v>
      </c>
      <c r="C428" s="104" t="s">
        <v>1009</v>
      </c>
      <c r="D428" s="104" t="s">
        <v>1010</v>
      </c>
      <c r="E428" s="104" t="s">
        <v>1011</v>
      </c>
      <c r="F428" s="104" t="s">
        <v>947</v>
      </c>
      <c r="G428" s="95"/>
      <c r="H428" s="106">
        <f>ROWS($B$3:B428)</f>
        <v>426</v>
      </c>
      <c r="I428" s="95" t="str">
        <f t="shared" si="19"/>
        <v/>
      </c>
      <c r="J428" s="95" t="str">
        <f t="shared" si="20"/>
        <v/>
      </c>
      <c r="M428" s="96" t="str" cm="1">
        <f t="array" ref="M428">IFERROR(INDEX($B$3:$B$496,J428,1),"")</f>
        <v/>
      </c>
      <c r="N428" s="96"/>
    </row>
    <row r="429" spans="1:14" x14ac:dyDescent="0.2">
      <c r="A429"/>
      <c r="B429" s="103" t="str">
        <f t="shared" si="18"/>
        <v>TOWLSON FRANCIS</v>
      </c>
      <c r="C429" s="104" t="s">
        <v>771</v>
      </c>
      <c r="D429" s="104" t="s">
        <v>346</v>
      </c>
      <c r="E429" s="104" t="s">
        <v>772</v>
      </c>
      <c r="F429" s="104" t="s">
        <v>768</v>
      </c>
      <c r="G429" s="95"/>
      <c r="H429" s="106">
        <f>ROWS($B$3:B429)</f>
        <v>427</v>
      </c>
      <c r="I429" s="95" t="str">
        <f t="shared" si="19"/>
        <v/>
      </c>
      <c r="J429" s="95" t="str">
        <f t="shared" si="20"/>
        <v/>
      </c>
      <c r="M429" s="96" t="str" cm="1">
        <f t="array" ref="M429">IFERROR(INDEX($B$3:$B$496,J429,1),"")</f>
        <v/>
      </c>
      <c r="N429" s="96"/>
    </row>
    <row r="430" spans="1:14" x14ac:dyDescent="0.2">
      <c r="A430"/>
      <c r="B430" s="101" t="str">
        <f t="shared" si="18"/>
        <v>TRIPLET GILBERT</v>
      </c>
      <c r="C430" s="102" t="s">
        <v>154</v>
      </c>
      <c r="D430" s="102" t="s">
        <v>522</v>
      </c>
      <c r="E430" s="102" t="s">
        <v>250</v>
      </c>
      <c r="F430" s="102" t="s">
        <v>947</v>
      </c>
      <c r="G430" s="95"/>
      <c r="H430" s="106">
        <f>ROWS($B$3:B430)</f>
        <v>428</v>
      </c>
      <c r="I430" s="95" t="str">
        <f t="shared" si="19"/>
        <v/>
      </c>
      <c r="J430" s="95" t="str">
        <f t="shared" si="20"/>
        <v/>
      </c>
      <c r="M430" s="96" t="str" cm="1">
        <f t="array" ref="M430">IFERROR(INDEX($B$3:$B$496,J430,1),"")</f>
        <v/>
      </c>
      <c r="N430" s="96"/>
    </row>
    <row r="431" spans="1:14" x14ac:dyDescent="0.2">
      <c r="A431"/>
      <c r="B431" s="101" t="str">
        <f t="shared" si="18"/>
        <v>TRIPLET EDDIE</v>
      </c>
      <c r="C431" s="102" t="s">
        <v>154</v>
      </c>
      <c r="D431" s="102" t="s">
        <v>596</v>
      </c>
      <c r="E431" s="102" t="s">
        <v>597</v>
      </c>
      <c r="F431" s="102" t="s">
        <v>947</v>
      </c>
      <c r="G431" s="95"/>
      <c r="H431" s="106">
        <f>ROWS($B$3:B431)</f>
        <v>429</v>
      </c>
      <c r="I431" s="95" t="str">
        <f t="shared" si="19"/>
        <v/>
      </c>
      <c r="J431" s="95" t="str">
        <f t="shared" si="20"/>
        <v/>
      </c>
      <c r="M431" s="96" t="str" cm="1">
        <f t="array" ref="M431">IFERROR(INDEX($B$3:$B$496,J431,1),"")</f>
        <v/>
      </c>
      <c r="N431" s="96"/>
    </row>
    <row r="432" spans="1:14" x14ac:dyDescent="0.2">
      <c r="A432"/>
      <c r="B432" s="103" t="str">
        <f t="shared" si="18"/>
        <v>TRIPLET FREDDY</v>
      </c>
      <c r="C432" s="104" t="s">
        <v>154</v>
      </c>
      <c r="D432" s="104" t="s">
        <v>404</v>
      </c>
      <c r="E432" s="104" t="s">
        <v>263</v>
      </c>
      <c r="F432" s="104" t="s">
        <v>947</v>
      </c>
      <c r="G432" s="95"/>
      <c r="H432" s="106">
        <f>ROWS($B$3:B432)</f>
        <v>430</v>
      </c>
      <c r="I432" s="95" t="str">
        <f t="shared" si="19"/>
        <v/>
      </c>
      <c r="J432" s="95" t="str">
        <f t="shared" si="20"/>
        <v/>
      </c>
      <c r="M432" s="96" t="str" cm="1">
        <f t="array" ref="M432">IFERROR(INDEX($B$3:$B$496,J432,1),"")</f>
        <v/>
      </c>
      <c r="N432" s="96"/>
    </row>
    <row r="433" spans="1:14" x14ac:dyDescent="0.2">
      <c r="A433"/>
      <c r="B433" s="103" t="str">
        <f t="shared" si="18"/>
        <v>TROJANOWSKI DANIEL</v>
      </c>
      <c r="C433" s="104" t="s">
        <v>938</v>
      </c>
      <c r="D433" s="104" t="s">
        <v>495</v>
      </c>
      <c r="E433" s="104" t="s">
        <v>939</v>
      </c>
      <c r="F433" s="104" t="s">
        <v>88</v>
      </c>
      <c r="G433" s="95"/>
      <c r="H433" s="106">
        <f>ROWS($B$3:B433)</f>
        <v>431</v>
      </c>
      <c r="I433" s="95" t="str">
        <f t="shared" si="19"/>
        <v/>
      </c>
      <c r="J433" s="95" t="str">
        <f t="shared" si="20"/>
        <v/>
      </c>
      <c r="M433" s="96" t="str" cm="1">
        <f t="array" ref="M433">IFERROR(INDEX($B$3:$B$496,J433,1),"")</f>
        <v/>
      </c>
      <c r="N433" s="96"/>
    </row>
    <row r="434" spans="1:14" x14ac:dyDescent="0.2">
      <c r="A434"/>
      <c r="B434" s="101" t="str">
        <f t="shared" si="18"/>
        <v>TROUART JEAN MARIE</v>
      </c>
      <c r="C434" s="102" t="s">
        <v>948</v>
      </c>
      <c r="D434" s="102" t="s">
        <v>351</v>
      </c>
      <c r="E434" s="102" t="s">
        <v>949</v>
      </c>
      <c r="F434" s="102" t="s">
        <v>947</v>
      </c>
      <c r="G434" s="95"/>
      <c r="H434" s="106">
        <f>ROWS($B$3:B434)</f>
        <v>432</v>
      </c>
      <c r="I434" s="95" t="str">
        <f t="shared" si="19"/>
        <v/>
      </c>
      <c r="J434" s="95" t="str">
        <f t="shared" si="20"/>
        <v/>
      </c>
      <c r="M434" s="96" t="str" cm="1">
        <f t="array" ref="M434">IFERROR(INDEX($B$3:$B$496,J434,1),"")</f>
        <v/>
      </c>
      <c r="N434" s="96"/>
    </row>
    <row r="435" spans="1:14" x14ac:dyDescent="0.2">
      <c r="A435"/>
      <c r="B435" s="103" t="str">
        <f t="shared" si="18"/>
        <v>TROVATI LOIC</v>
      </c>
      <c r="C435" s="104" t="s">
        <v>570</v>
      </c>
      <c r="D435" s="104" t="s">
        <v>571</v>
      </c>
      <c r="E435" s="104" t="s">
        <v>572</v>
      </c>
      <c r="F435" s="104" t="s">
        <v>532</v>
      </c>
      <c r="G435" s="95"/>
      <c r="H435" s="106">
        <f>ROWS($B$3:B435)</f>
        <v>433</v>
      </c>
      <c r="I435" s="95" t="str">
        <f t="shared" si="19"/>
        <v/>
      </c>
      <c r="J435" s="95" t="str">
        <f t="shared" si="20"/>
        <v/>
      </c>
      <c r="M435" s="96" t="str" cm="1">
        <f t="array" ref="M435">IFERROR(INDEX($B$3:$B$496,J435,1),"")</f>
        <v/>
      </c>
      <c r="N435" s="96"/>
    </row>
    <row r="436" spans="1:14" x14ac:dyDescent="0.2">
      <c r="A436"/>
      <c r="B436" s="101" t="str">
        <f t="shared" si="18"/>
        <v>TURLOTTE OLIVIER</v>
      </c>
      <c r="C436" s="102" t="s">
        <v>523</v>
      </c>
      <c r="D436" s="102" t="s">
        <v>443</v>
      </c>
      <c r="E436" s="102" t="s">
        <v>524</v>
      </c>
      <c r="F436" s="102" t="s">
        <v>532</v>
      </c>
      <c r="G436" s="95"/>
      <c r="H436" s="106">
        <f>ROWS($B$3:B436)</f>
        <v>434</v>
      </c>
      <c r="I436" s="95" t="str">
        <f t="shared" si="19"/>
        <v/>
      </c>
      <c r="J436" s="95" t="str">
        <f t="shared" si="20"/>
        <v/>
      </c>
      <c r="M436" s="96" t="str" cm="1">
        <f t="array" ref="M436">IFERROR(INDEX($B$3:$B$496,J436,1),"")</f>
        <v/>
      </c>
      <c r="N436" s="96"/>
    </row>
    <row r="437" spans="1:14" x14ac:dyDescent="0.2">
      <c r="A437"/>
      <c r="B437" s="101" t="str">
        <f t="shared" si="18"/>
        <v>VADUNTHUN DANIEL</v>
      </c>
      <c r="C437" s="102" t="s">
        <v>137</v>
      </c>
      <c r="D437" s="102" t="s">
        <v>495</v>
      </c>
      <c r="E437" s="102" t="s">
        <v>951</v>
      </c>
      <c r="F437" s="102" t="s">
        <v>947</v>
      </c>
      <c r="G437" s="95"/>
      <c r="H437" s="106">
        <f>ROWS($B$3:B437)</f>
        <v>435</v>
      </c>
      <c r="I437" s="95" t="str">
        <f t="shared" si="19"/>
        <v/>
      </c>
      <c r="J437" s="95" t="str">
        <f t="shared" si="20"/>
        <v/>
      </c>
      <c r="M437" s="96" t="str" cm="1">
        <f t="array" ref="M437">IFERROR(INDEX($B$3:$B$496,J437,1),"")</f>
        <v/>
      </c>
      <c r="N437" s="96"/>
    </row>
    <row r="438" spans="1:14" x14ac:dyDescent="0.2">
      <c r="A438"/>
      <c r="B438" s="103" t="str">
        <f t="shared" si="18"/>
        <v>VADUNTHUN PATRICK</v>
      </c>
      <c r="C438" s="104" t="s">
        <v>137</v>
      </c>
      <c r="D438" s="104" t="s">
        <v>366</v>
      </c>
      <c r="E438" s="104" t="s">
        <v>179</v>
      </c>
      <c r="F438" s="104" t="s">
        <v>1120</v>
      </c>
      <c r="G438" s="95"/>
      <c r="H438" s="106">
        <f>ROWS($B$3:B438)</f>
        <v>436</v>
      </c>
      <c r="I438" s="95" t="str">
        <f t="shared" si="19"/>
        <v/>
      </c>
      <c r="J438" s="95" t="str">
        <f t="shared" si="20"/>
        <v/>
      </c>
      <c r="M438" s="96" t="str" cm="1">
        <f t="array" ref="M438">IFERROR(INDEX($B$3:$B$496,J438,1),"")</f>
        <v/>
      </c>
      <c r="N438" s="96"/>
    </row>
    <row r="439" spans="1:14" x14ac:dyDescent="0.2">
      <c r="A439"/>
      <c r="B439" s="101" t="str">
        <f t="shared" si="18"/>
        <v>VAN WYNENDAELE LIDWINE</v>
      </c>
      <c r="C439" s="102" t="s">
        <v>525</v>
      </c>
      <c r="D439" s="102" t="s">
        <v>526</v>
      </c>
      <c r="E439" s="102" t="s">
        <v>527</v>
      </c>
      <c r="F439" s="102" t="s">
        <v>835</v>
      </c>
      <c r="G439" s="95"/>
      <c r="H439" s="106">
        <f>ROWS($B$3:B439)</f>
        <v>437</v>
      </c>
      <c r="I439" s="95" t="str">
        <f t="shared" si="19"/>
        <v/>
      </c>
      <c r="J439" s="95" t="str">
        <f t="shared" si="20"/>
        <v/>
      </c>
      <c r="M439" s="96" t="str" cm="1">
        <f t="array" ref="M439">IFERROR(INDEX($B$3:$B$496,J439,1),"")</f>
        <v/>
      </c>
      <c r="N439" s="96"/>
    </row>
    <row r="440" spans="1:14" x14ac:dyDescent="0.2">
      <c r="A440"/>
      <c r="B440" s="101" t="str">
        <f t="shared" si="18"/>
        <v>VANBESELAERE DAVID</v>
      </c>
      <c r="C440" s="102" t="s">
        <v>1067</v>
      </c>
      <c r="D440" s="102" t="s">
        <v>336</v>
      </c>
      <c r="E440" s="102" t="s">
        <v>1068</v>
      </c>
      <c r="F440" s="102" t="s">
        <v>1056</v>
      </c>
      <c r="G440" s="95"/>
      <c r="H440" s="106">
        <f>ROWS($B$3:B440)</f>
        <v>438</v>
      </c>
      <c r="I440" s="95" t="str">
        <f t="shared" si="19"/>
        <v/>
      </c>
      <c r="J440" s="95" t="str">
        <f t="shared" si="20"/>
        <v/>
      </c>
      <c r="M440" s="96" t="str" cm="1">
        <f t="array" ref="M440">IFERROR(INDEX($B$3:$B$496,J440,1),"")</f>
        <v/>
      </c>
      <c r="N440" s="96"/>
    </row>
    <row r="441" spans="1:14" x14ac:dyDescent="0.2">
      <c r="A441"/>
      <c r="B441" s="103" t="str">
        <f t="shared" si="18"/>
        <v>VANDEVYVERE JEAN CLAUDE</v>
      </c>
      <c r="C441" s="104" t="s">
        <v>164</v>
      </c>
      <c r="D441" s="104" t="s">
        <v>333</v>
      </c>
      <c r="E441" s="104" t="s">
        <v>528</v>
      </c>
      <c r="F441" s="104" t="s">
        <v>87</v>
      </c>
      <c r="G441" s="95"/>
      <c r="H441" s="106">
        <f>ROWS($B$3:B441)</f>
        <v>439</v>
      </c>
      <c r="I441" s="95" t="str">
        <f t="shared" si="19"/>
        <v/>
      </c>
      <c r="J441" s="95" t="str">
        <f t="shared" si="20"/>
        <v/>
      </c>
      <c r="M441" s="96" t="str" cm="1">
        <f t="array" ref="M441">IFERROR(INDEX($B$3:$B$496,J441,1),"")</f>
        <v/>
      </c>
      <c r="N441" s="96"/>
    </row>
    <row r="442" spans="1:14" x14ac:dyDescent="0.2">
      <c r="A442"/>
      <c r="B442" s="101" t="str">
        <f t="shared" si="18"/>
        <v>VANHACK DIDIER</v>
      </c>
      <c r="C442" s="102" t="s">
        <v>598</v>
      </c>
      <c r="D442" s="102" t="s">
        <v>361</v>
      </c>
      <c r="E442" s="102" t="s">
        <v>599</v>
      </c>
      <c r="F442" s="102" t="s">
        <v>947</v>
      </c>
      <c r="G442" s="95"/>
      <c r="H442" s="106">
        <f>ROWS($B$3:B442)</f>
        <v>440</v>
      </c>
      <c r="I442" s="95" t="str">
        <f t="shared" si="19"/>
        <v/>
      </c>
      <c r="J442" s="95" t="str">
        <f t="shared" si="20"/>
        <v/>
      </c>
      <c r="M442" s="96" t="str" cm="1">
        <f t="array" ref="M442">IFERROR(INDEX($B$3:$B$496,J442,1),"")</f>
        <v/>
      </c>
      <c r="N442" s="96"/>
    </row>
    <row r="443" spans="1:14" x14ac:dyDescent="0.2">
      <c r="A443"/>
      <c r="B443" s="101" t="str">
        <f t="shared" si="18"/>
        <v>VANPEENE DIDIER</v>
      </c>
      <c r="C443" s="102" t="s">
        <v>152</v>
      </c>
      <c r="D443" s="102" t="s">
        <v>361</v>
      </c>
      <c r="E443" s="102" t="s">
        <v>248</v>
      </c>
      <c r="F443" s="102" t="s">
        <v>1105</v>
      </c>
      <c r="G443" s="95"/>
      <c r="H443" s="106">
        <f>ROWS($B$3:B443)</f>
        <v>441</v>
      </c>
      <c r="I443" s="95" t="str">
        <f t="shared" si="19"/>
        <v/>
      </c>
      <c r="J443" s="95" t="str">
        <f t="shared" si="20"/>
        <v/>
      </c>
      <c r="M443" s="96" t="str" cm="1">
        <f t="array" ref="M443">IFERROR(INDEX($B$3:$B$496,J443,1),"")</f>
        <v/>
      </c>
      <c r="N443" s="96"/>
    </row>
    <row r="444" spans="1:14" x14ac:dyDescent="0.2">
      <c r="A444"/>
      <c r="B444" s="103" t="str">
        <f t="shared" si="18"/>
        <v>VASSALLE MARCEL</v>
      </c>
      <c r="C444" s="104" t="s">
        <v>600</v>
      </c>
      <c r="D444" s="104" t="s">
        <v>360</v>
      </c>
      <c r="E444" s="104" t="s">
        <v>601</v>
      </c>
      <c r="F444" s="104" t="s">
        <v>947</v>
      </c>
      <c r="G444" s="95"/>
      <c r="H444" s="106">
        <f>ROWS($B$3:B444)</f>
        <v>442</v>
      </c>
      <c r="I444" s="95" t="str">
        <f t="shared" si="19"/>
        <v/>
      </c>
      <c r="J444" s="95" t="str">
        <f t="shared" si="20"/>
        <v/>
      </c>
      <c r="M444" s="96" t="str" cm="1">
        <f t="array" ref="M444">IFERROR(INDEX($B$3:$B$496,J444,1),"")</f>
        <v/>
      </c>
      <c r="N444" s="96"/>
    </row>
    <row r="445" spans="1:14" x14ac:dyDescent="0.2">
      <c r="A445"/>
      <c r="B445" s="103" t="str">
        <f t="shared" si="18"/>
        <v>VERBREGUE SAMUEL</v>
      </c>
      <c r="C445" s="104" t="s">
        <v>789</v>
      </c>
      <c r="D445" s="104" t="s">
        <v>579</v>
      </c>
      <c r="E445" s="104" t="s">
        <v>790</v>
      </c>
      <c r="F445" s="104" t="s">
        <v>768</v>
      </c>
      <c r="G445" s="95"/>
      <c r="H445" s="106">
        <f>ROWS($B$3:B445)</f>
        <v>443</v>
      </c>
      <c r="I445" s="95" t="str">
        <f t="shared" si="19"/>
        <v/>
      </c>
      <c r="J445" s="95" t="str">
        <f t="shared" si="20"/>
        <v/>
      </c>
      <c r="M445" s="96" t="str" cm="1">
        <f t="array" ref="M445">IFERROR(INDEX($B$3:$B$496,J445,1),"")</f>
        <v/>
      </c>
      <c r="N445" s="96"/>
    </row>
    <row r="446" spans="1:14" x14ac:dyDescent="0.2">
      <c r="A446"/>
      <c r="B446" s="103" t="str">
        <f t="shared" si="18"/>
        <v>VERCRUYSSE MAEL</v>
      </c>
      <c r="C446" s="104" t="s">
        <v>151</v>
      </c>
      <c r="D446" s="104" t="s">
        <v>960</v>
      </c>
      <c r="E446" s="104" t="s">
        <v>750</v>
      </c>
      <c r="F446" s="104" t="s">
        <v>947</v>
      </c>
      <c r="G446" s="95"/>
      <c r="H446" s="106">
        <f>ROWS($B$3:B446)</f>
        <v>444</v>
      </c>
      <c r="I446" s="95" t="str">
        <f t="shared" si="19"/>
        <v/>
      </c>
      <c r="J446" s="95" t="str">
        <f t="shared" si="20"/>
        <v/>
      </c>
      <c r="M446" s="96" t="str" cm="1">
        <f t="array" ref="M446">IFERROR(INDEX($B$3:$B$496,J446,1),"")</f>
        <v/>
      </c>
      <c r="N446" s="96"/>
    </row>
    <row r="447" spans="1:14" x14ac:dyDescent="0.2">
      <c r="A447"/>
      <c r="B447" s="101" t="str">
        <f t="shared" si="18"/>
        <v>VERCRUYSSE JADE</v>
      </c>
      <c r="C447" s="102" t="s">
        <v>151</v>
      </c>
      <c r="D447" s="102" t="s">
        <v>998</v>
      </c>
      <c r="E447" s="102" t="s">
        <v>999</v>
      </c>
      <c r="F447" s="102" t="s">
        <v>947</v>
      </c>
      <c r="G447" s="95"/>
      <c r="H447" s="106">
        <f>ROWS($B$3:B447)</f>
        <v>445</v>
      </c>
      <c r="I447" s="95" t="str">
        <f t="shared" si="19"/>
        <v/>
      </c>
      <c r="J447" s="95" t="str">
        <f t="shared" si="20"/>
        <v/>
      </c>
      <c r="M447" s="96" t="str" cm="1">
        <f t="array" ref="M447">IFERROR(INDEX($B$3:$B$496,J447,1),"")</f>
        <v/>
      </c>
      <c r="N447" s="96"/>
    </row>
    <row r="448" spans="1:14" x14ac:dyDescent="0.2">
      <c r="A448"/>
      <c r="B448" s="103" t="str">
        <f t="shared" si="18"/>
        <v>VERCRUYSSE MICHEL</v>
      </c>
      <c r="C448" s="104" t="s">
        <v>151</v>
      </c>
      <c r="D448" s="104" t="s">
        <v>384</v>
      </c>
      <c r="E448" s="104" t="s">
        <v>245</v>
      </c>
      <c r="F448" s="104" t="s">
        <v>1120</v>
      </c>
      <c r="G448" s="95"/>
      <c r="H448" s="106">
        <f>ROWS($B$3:B448)</f>
        <v>446</v>
      </c>
      <c r="I448" s="95" t="str">
        <f t="shared" si="19"/>
        <v/>
      </c>
      <c r="J448" s="95" t="str">
        <f t="shared" si="20"/>
        <v/>
      </c>
      <c r="M448" s="96" t="str" cm="1">
        <f t="array" ref="M448">IFERROR(INDEX($B$3:$B$496,J448,1),"")</f>
        <v/>
      </c>
      <c r="N448" s="96"/>
    </row>
    <row r="449" spans="1:14" x14ac:dyDescent="0.2">
      <c r="A449"/>
      <c r="B449" s="101" t="str">
        <f t="shared" si="18"/>
        <v>VERDOUCQ LUDOVIC</v>
      </c>
      <c r="C449" s="102" t="s">
        <v>1037</v>
      </c>
      <c r="D449" s="102" t="s">
        <v>487</v>
      </c>
      <c r="E449" s="102" t="s">
        <v>1038</v>
      </c>
      <c r="F449" s="102" t="s">
        <v>532</v>
      </c>
      <c r="G449" s="95"/>
      <c r="H449" s="106">
        <f>ROWS($B$3:B449)</f>
        <v>447</v>
      </c>
      <c r="I449" s="95" t="str">
        <f t="shared" si="19"/>
        <v/>
      </c>
      <c r="J449" s="95" t="str">
        <f t="shared" si="20"/>
        <v/>
      </c>
      <c r="M449" s="96" t="str" cm="1">
        <f t="array" ref="M449">IFERROR(INDEX($B$3:$B$496,J449,1),"")</f>
        <v/>
      </c>
      <c r="N449" s="96"/>
    </row>
    <row r="450" spans="1:14" x14ac:dyDescent="0.2">
      <c r="A450"/>
      <c r="B450" s="103" t="str">
        <f t="shared" si="18"/>
        <v>VERHAEGHE TIMEO</v>
      </c>
      <c r="C450" s="104" t="s">
        <v>910</v>
      </c>
      <c r="D450" s="104" t="s">
        <v>911</v>
      </c>
      <c r="E450" s="104" t="s">
        <v>912</v>
      </c>
      <c r="F450" s="104" t="s">
        <v>88</v>
      </c>
      <c r="G450" s="95"/>
      <c r="H450" s="106">
        <f>ROWS($B$3:B450)</f>
        <v>448</v>
      </c>
      <c r="I450" s="95" t="str">
        <f t="shared" si="19"/>
        <v/>
      </c>
      <c r="J450" s="95" t="str">
        <f t="shared" si="20"/>
        <v/>
      </c>
      <c r="M450" s="96" t="str" cm="1">
        <f t="array" ref="M450">IFERROR(INDEX($B$3:$B$496,J450,1),"")</f>
        <v/>
      </c>
      <c r="N450" s="96"/>
    </row>
    <row r="451" spans="1:14" x14ac:dyDescent="0.2">
      <c r="A451"/>
      <c r="B451" s="101" t="str">
        <f t="shared" ref="B451:B496" si="21">C451 &amp; " " &amp;D451</f>
        <v>VERMEERSCH PHILIPPE</v>
      </c>
      <c r="C451" s="102" t="s">
        <v>159</v>
      </c>
      <c r="D451" s="102" t="s">
        <v>340</v>
      </c>
      <c r="E451" s="102" t="s">
        <v>262</v>
      </c>
      <c r="F451" s="102" t="s">
        <v>1105</v>
      </c>
      <c r="G451" s="95"/>
      <c r="H451" s="106">
        <f>ROWS($B$3:B451)</f>
        <v>449</v>
      </c>
      <c r="I451" s="95" t="str">
        <f t="shared" ref="I451:I496" si="22">IF(ISNUMBER(SEARCH($M$1,B451)),H451,"")</f>
        <v/>
      </c>
      <c r="J451" s="95" t="str">
        <f t="shared" ref="J451:J496" si="23">IFERROR(SMALL($I$3:$I$496,H451),"")</f>
        <v/>
      </c>
      <c r="M451" s="96" t="str" cm="1">
        <f t="array" ref="M451">IFERROR(INDEX($B$3:$B$496,J451,1),"")</f>
        <v/>
      </c>
      <c r="N451" s="96"/>
    </row>
    <row r="452" spans="1:14" x14ac:dyDescent="0.2">
      <c r="A452"/>
      <c r="B452" s="103" t="str">
        <f t="shared" si="21"/>
        <v>VIDAL MELISSA</v>
      </c>
      <c r="C452" s="104" t="s">
        <v>1150</v>
      </c>
      <c r="D452" s="104" t="s">
        <v>1151</v>
      </c>
      <c r="E452" s="104" t="s">
        <v>1152</v>
      </c>
      <c r="F452" s="104" t="s">
        <v>1142</v>
      </c>
      <c r="G452" s="95"/>
      <c r="H452" s="106">
        <f>ROWS($B$3:B452)</f>
        <v>450</v>
      </c>
      <c r="I452" s="95" t="str">
        <f t="shared" si="22"/>
        <v/>
      </c>
      <c r="J452" s="95" t="str">
        <f t="shared" si="23"/>
        <v/>
      </c>
      <c r="M452" s="96" t="str" cm="1">
        <f t="array" ref="M452">IFERROR(INDEX($B$3:$B$496,J452,1),"")</f>
        <v/>
      </c>
      <c r="N452" s="96"/>
    </row>
    <row r="453" spans="1:14" x14ac:dyDescent="0.2">
      <c r="A453"/>
      <c r="B453" s="101" t="str">
        <f t="shared" si="21"/>
        <v>VIEILLARD DANIEL</v>
      </c>
      <c r="C453" s="102" t="s">
        <v>68</v>
      </c>
      <c r="D453" s="102" t="s">
        <v>495</v>
      </c>
      <c r="E453" s="102" t="s">
        <v>230</v>
      </c>
      <c r="F453" s="102" t="s">
        <v>768</v>
      </c>
      <c r="G453" s="95"/>
      <c r="H453" s="106">
        <f>ROWS($B$3:B453)</f>
        <v>451</v>
      </c>
      <c r="I453" s="95" t="str">
        <f t="shared" si="22"/>
        <v/>
      </c>
      <c r="J453" s="95" t="str">
        <f t="shared" si="23"/>
        <v/>
      </c>
      <c r="M453" s="96" t="str" cm="1">
        <f t="array" ref="M453">IFERROR(INDEX($B$3:$B$496,J453,1),"")</f>
        <v/>
      </c>
      <c r="N453" s="96"/>
    </row>
    <row r="454" spans="1:14" x14ac:dyDescent="0.2">
      <c r="A454"/>
      <c r="B454" s="103" t="str">
        <f t="shared" si="21"/>
        <v>VIGNERON REYNALD</v>
      </c>
      <c r="C454" s="104" t="s">
        <v>138</v>
      </c>
      <c r="D454" s="104" t="s">
        <v>529</v>
      </c>
      <c r="E454" s="104" t="s">
        <v>184</v>
      </c>
      <c r="F454" s="104" t="s">
        <v>1013</v>
      </c>
      <c r="G454" s="95"/>
      <c r="H454" s="106">
        <f>ROWS($B$3:B454)</f>
        <v>452</v>
      </c>
      <c r="I454" s="95" t="str">
        <f t="shared" si="22"/>
        <v/>
      </c>
      <c r="J454" s="95" t="str">
        <f t="shared" si="23"/>
        <v/>
      </c>
      <c r="M454" s="96" t="str" cm="1">
        <f t="array" ref="M454">IFERROR(INDEX($B$3:$B$496,J454,1),"")</f>
        <v/>
      </c>
      <c r="N454" s="96"/>
    </row>
    <row r="455" spans="1:14" x14ac:dyDescent="0.2">
      <c r="A455"/>
      <c r="B455" s="101" t="str">
        <f t="shared" si="21"/>
        <v>VITTORI JOAKIM</v>
      </c>
      <c r="C455" s="102" t="s">
        <v>988</v>
      </c>
      <c r="D455" s="102" t="s">
        <v>989</v>
      </c>
      <c r="E455" s="102" t="s">
        <v>990</v>
      </c>
      <c r="F455" s="102" t="s">
        <v>947</v>
      </c>
      <c r="G455" s="95"/>
      <c r="H455" s="106">
        <f>ROWS($B$3:B455)</f>
        <v>453</v>
      </c>
      <c r="I455" s="95" t="str">
        <f t="shared" si="22"/>
        <v/>
      </c>
      <c r="J455" s="95" t="str">
        <f t="shared" si="23"/>
        <v/>
      </c>
      <c r="M455" s="96" t="str" cm="1">
        <f t="array" ref="M455">IFERROR(INDEX($B$3:$B$496,J455,1),"")</f>
        <v/>
      </c>
      <c r="N455" s="96"/>
    </row>
    <row r="456" spans="1:14" x14ac:dyDescent="0.2">
      <c r="A456"/>
      <c r="B456" s="101" t="str">
        <f t="shared" si="21"/>
        <v>WAILLY CHRISTOPHE</v>
      </c>
      <c r="C456" s="102" t="s">
        <v>751</v>
      </c>
      <c r="D456" s="102" t="s">
        <v>422</v>
      </c>
      <c r="E456" s="102" t="s">
        <v>752</v>
      </c>
      <c r="F456" s="102" t="s">
        <v>835</v>
      </c>
      <c r="G456" s="95"/>
      <c r="H456" s="106">
        <f>ROWS($B$3:B456)</f>
        <v>454</v>
      </c>
      <c r="I456" s="95" t="str">
        <f t="shared" si="22"/>
        <v/>
      </c>
      <c r="J456" s="95" t="str">
        <f t="shared" si="23"/>
        <v/>
      </c>
      <c r="M456" s="96" t="str" cm="1">
        <f t="array" ref="M456">IFERROR(INDEX($B$3:$B$496,J456,1),"")</f>
        <v/>
      </c>
      <c r="N456" s="96"/>
    </row>
    <row r="457" spans="1:14" x14ac:dyDescent="0.2">
      <c r="A457"/>
      <c r="B457" s="101" t="str">
        <f t="shared" si="21"/>
        <v>WALLE MICKAEL</v>
      </c>
      <c r="C457" s="102" t="s">
        <v>804</v>
      </c>
      <c r="D457" s="102" t="s">
        <v>805</v>
      </c>
      <c r="E457" s="102" t="s">
        <v>806</v>
      </c>
      <c r="F457" s="102" t="s">
        <v>768</v>
      </c>
      <c r="G457" s="95"/>
      <c r="H457" s="106">
        <f>ROWS($B$3:B457)</f>
        <v>455</v>
      </c>
      <c r="I457" s="95" t="str">
        <f t="shared" si="22"/>
        <v/>
      </c>
      <c r="J457" s="95" t="str">
        <f t="shared" si="23"/>
        <v/>
      </c>
      <c r="M457" s="96" t="str" cm="1">
        <f t="array" ref="M457">IFERROR(INDEX($B$3:$B$496,J457,1),"")</f>
        <v/>
      </c>
      <c r="N457" s="96"/>
    </row>
    <row r="458" spans="1:14" x14ac:dyDescent="0.2">
      <c r="A458"/>
      <c r="B458" s="101" t="str">
        <f t="shared" si="21"/>
        <v>WARLOUZET MILAN</v>
      </c>
      <c r="C458" s="102" t="s">
        <v>940</v>
      </c>
      <c r="D458" s="102" t="s">
        <v>941</v>
      </c>
      <c r="E458" s="102" t="s">
        <v>942</v>
      </c>
      <c r="F458" s="102" t="s">
        <v>88</v>
      </c>
      <c r="G458" s="95"/>
      <c r="H458" s="106">
        <f>ROWS($B$3:B458)</f>
        <v>456</v>
      </c>
      <c r="I458" s="95" t="str">
        <f t="shared" si="22"/>
        <v/>
      </c>
      <c r="J458" s="95" t="str">
        <f t="shared" si="23"/>
        <v/>
      </c>
      <c r="M458" s="96" t="str" cm="1">
        <f t="array" ref="M458">IFERROR(INDEX($B$3:$B$496,J458,1),"")</f>
        <v/>
      </c>
      <c r="N458" s="96"/>
    </row>
    <row r="459" spans="1:14" x14ac:dyDescent="0.2">
      <c r="A459"/>
      <c r="B459" s="103" t="str">
        <f t="shared" si="21"/>
        <v>WATTELET MAURICE</v>
      </c>
      <c r="C459" s="104" t="s">
        <v>1059</v>
      </c>
      <c r="D459" s="104" t="s">
        <v>1060</v>
      </c>
      <c r="E459" s="104" t="s">
        <v>1061</v>
      </c>
      <c r="F459" s="104" t="s">
        <v>1056</v>
      </c>
      <c r="G459" s="95"/>
      <c r="H459" s="106">
        <f>ROWS($B$3:B459)</f>
        <v>457</v>
      </c>
      <c r="I459" s="95" t="str">
        <f t="shared" si="22"/>
        <v/>
      </c>
      <c r="J459" s="95" t="str">
        <f t="shared" si="23"/>
        <v/>
      </c>
      <c r="M459" s="96" t="str" cm="1">
        <f t="array" ref="M459">IFERROR(INDEX($B$3:$B$496,J459,1),"")</f>
        <v/>
      </c>
      <c r="N459" s="96"/>
    </row>
    <row r="460" spans="1:14" x14ac:dyDescent="0.2">
      <c r="A460"/>
      <c r="B460" s="101" t="str">
        <f t="shared" si="21"/>
        <v>WIART ESTELLE</v>
      </c>
      <c r="C460" s="102" t="s">
        <v>753</v>
      </c>
      <c r="D460" s="102" t="s">
        <v>754</v>
      </c>
      <c r="E460" s="102" t="s">
        <v>755</v>
      </c>
      <c r="F460" s="102" t="s">
        <v>1056</v>
      </c>
      <c r="G460" s="95"/>
      <c r="H460" s="106">
        <f>ROWS($B$3:B460)</f>
        <v>458</v>
      </c>
      <c r="I460" s="95" t="str">
        <f t="shared" si="22"/>
        <v/>
      </c>
      <c r="J460" s="95" t="str">
        <f t="shared" si="23"/>
        <v/>
      </c>
      <c r="M460" s="96" t="str" cm="1">
        <f t="array" ref="M460">IFERROR(INDEX($B$3:$B$496,J460,1),"")</f>
        <v/>
      </c>
      <c r="N460" s="96"/>
    </row>
    <row r="461" spans="1:14" x14ac:dyDescent="0.2">
      <c r="A461"/>
      <c r="B461" s="101" t="str">
        <f t="shared" si="21"/>
        <v>WIART VINCENT</v>
      </c>
      <c r="C461" s="102" t="s">
        <v>753</v>
      </c>
      <c r="D461" s="102" t="s">
        <v>387</v>
      </c>
      <c r="E461" s="102" t="s">
        <v>756</v>
      </c>
      <c r="F461" s="102" t="s">
        <v>1056</v>
      </c>
      <c r="G461" s="95"/>
      <c r="H461" s="106">
        <f>ROWS($B$3:B461)</f>
        <v>459</v>
      </c>
      <c r="I461" s="95" t="str">
        <f t="shared" si="22"/>
        <v/>
      </c>
      <c r="J461" s="95" t="str">
        <f t="shared" si="23"/>
        <v/>
      </c>
      <c r="M461" s="96" t="str" cm="1">
        <f t="array" ref="M461">IFERROR(INDEX($B$3:$B$496,J461,1),"")</f>
        <v/>
      </c>
      <c r="N461" s="96"/>
    </row>
    <row r="462" spans="1:14" x14ac:dyDescent="0.2">
      <c r="A462"/>
      <c r="B462" s="101" t="str">
        <f t="shared" si="21"/>
        <v>WINTER JIMMY</v>
      </c>
      <c r="C462" s="102" t="s">
        <v>757</v>
      </c>
      <c r="D462" s="102" t="s">
        <v>758</v>
      </c>
      <c r="E462" s="102" t="s">
        <v>759</v>
      </c>
      <c r="F462" s="102" t="s">
        <v>1056</v>
      </c>
      <c r="G462" s="95"/>
      <c r="H462" s="106">
        <f>ROWS($B$3:B462)</f>
        <v>460</v>
      </c>
      <c r="I462" s="95" t="str">
        <f t="shared" si="22"/>
        <v/>
      </c>
      <c r="J462" s="95" t="str">
        <f t="shared" si="23"/>
        <v/>
      </c>
      <c r="M462" s="96" t="str" cm="1">
        <f t="array" ref="M462">IFERROR(INDEX($B$3:$B$496,J462,1),"")</f>
        <v/>
      </c>
      <c r="N462" s="96"/>
    </row>
    <row r="463" spans="1:14" x14ac:dyDescent="0.2">
      <c r="A463"/>
      <c r="B463" s="101" t="str">
        <f t="shared" si="21"/>
        <v>WINTER ROMANE</v>
      </c>
      <c r="C463" s="102" t="s">
        <v>757</v>
      </c>
      <c r="D463" s="102" t="s">
        <v>760</v>
      </c>
      <c r="E463" s="102" t="s">
        <v>761</v>
      </c>
      <c r="F463" s="102" t="s">
        <v>1056</v>
      </c>
      <c r="G463" s="95"/>
      <c r="H463" s="106">
        <f>ROWS($B$3:B463)</f>
        <v>461</v>
      </c>
      <c r="I463" s="95" t="str">
        <f t="shared" si="22"/>
        <v/>
      </c>
      <c r="J463" s="95" t="str">
        <f t="shared" si="23"/>
        <v/>
      </c>
      <c r="M463" s="96" t="str" cm="1">
        <f t="array" ref="M463">IFERROR(INDEX($B$3:$B$496,J463,1),"")</f>
        <v/>
      </c>
      <c r="N463" s="96"/>
    </row>
    <row r="464" spans="1:14" x14ac:dyDescent="0.2">
      <c r="A464"/>
      <c r="B464" s="103" t="str">
        <f t="shared" si="21"/>
        <v>WINTER OCEANE</v>
      </c>
      <c r="C464" s="104" t="s">
        <v>757</v>
      </c>
      <c r="D464" s="104" t="s">
        <v>762</v>
      </c>
      <c r="E464" s="104" t="s">
        <v>763</v>
      </c>
      <c r="F464" s="104" t="s">
        <v>1056</v>
      </c>
      <c r="G464" s="95"/>
      <c r="H464" s="106">
        <f>ROWS($B$3:B464)</f>
        <v>462</v>
      </c>
      <c r="I464" s="95" t="str">
        <f t="shared" si="22"/>
        <v/>
      </c>
      <c r="J464" s="95" t="str">
        <f t="shared" si="23"/>
        <v/>
      </c>
      <c r="M464" s="96" t="str" cm="1">
        <f t="array" ref="M464">IFERROR(INDEX($B$3:$B$496,J464,1),"")</f>
        <v/>
      </c>
      <c r="N464" s="96"/>
    </row>
    <row r="465" spans="1:14" x14ac:dyDescent="0.2">
      <c r="A465"/>
      <c r="B465" s="103" t="str">
        <f t="shared" si="21"/>
        <v>WINTER NOEVAN</v>
      </c>
      <c r="C465" s="104" t="s">
        <v>757</v>
      </c>
      <c r="D465" s="104" t="s">
        <v>1092</v>
      </c>
      <c r="E465" s="104" t="s">
        <v>1093</v>
      </c>
      <c r="F465" s="104" t="s">
        <v>1056</v>
      </c>
      <c r="G465" s="95"/>
      <c r="H465" s="106">
        <f>ROWS($B$3:B465)</f>
        <v>463</v>
      </c>
      <c r="I465" s="95" t="str">
        <f t="shared" si="22"/>
        <v/>
      </c>
      <c r="J465" s="95" t="str">
        <f t="shared" si="23"/>
        <v/>
      </c>
      <c r="M465" s="96" t="str" cm="1">
        <f t="array" ref="M465">IFERROR(INDEX($B$3:$B$496,J465,1),"")</f>
        <v/>
      </c>
      <c r="N465" s="96"/>
    </row>
    <row r="466" spans="1:14" x14ac:dyDescent="0.2">
      <c r="A466"/>
      <c r="B466" s="101" t="str">
        <f t="shared" si="21"/>
        <v>ZEIDEL CHRISTOPHE</v>
      </c>
      <c r="C466" s="102" t="s">
        <v>35</v>
      </c>
      <c r="D466" s="102" t="s">
        <v>422</v>
      </c>
      <c r="E466" s="102" t="s">
        <v>173</v>
      </c>
      <c r="F466" s="102" t="s">
        <v>88</v>
      </c>
      <c r="G466" s="95"/>
      <c r="H466" s="106">
        <f>ROWS($B$3:B466)</f>
        <v>464</v>
      </c>
      <c r="I466" s="95" t="str">
        <f t="shared" si="22"/>
        <v/>
      </c>
      <c r="J466" s="95" t="str">
        <f t="shared" si="23"/>
        <v/>
      </c>
      <c r="M466" s="96" t="str" cm="1">
        <f t="array" ref="M466">IFERROR(INDEX($B$3:$B$496,J466,1),"")</f>
        <v/>
      </c>
      <c r="N466" s="96"/>
    </row>
    <row r="467" spans="1:14" x14ac:dyDescent="0.2">
      <c r="A467"/>
      <c r="B467" s="103" t="str">
        <f t="shared" si="21"/>
        <v>ZOONEKYND PIERRE</v>
      </c>
      <c r="C467" s="104" t="s">
        <v>148</v>
      </c>
      <c r="D467" s="104" t="s">
        <v>430</v>
      </c>
      <c r="E467" s="104" t="s">
        <v>530</v>
      </c>
      <c r="F467" s="104" t="s">
        <v>1105</v>
      </c>
      <c r="G467" s="95"/>
      <c r="H467" s="106">
        <f>ROWS($B$3:B467)</f>
        <v>465</v>
      </c>
      <c r="I467" s="95" t="str">
        <f t="shared" si="22"/>
        <v/>
      </c>
      <c r="J467" s="95" t="str">
        <f t="shared" si="23"/>
        <v/>
      </c>
      <c r="M467" s="96" t="str" cm="1">
        <f t="array" ref="M467">IFERROR(INDEX($B$3:$B$496,J467,1),"")</f>
        <v/>
      </c>
      <c r="N467" s="96"/>
    </row>
    <row r="468" spans="1:14" x14ac:dyDescent="0.2">
      <c r="A468"/>
      <c r="B468" s="101" t="str">
        <f t="shared" si="21"/>
        <v xml:space="preserve"> </v>
      </c>
      <c r="C468" s="102"/>
      <c r="D468" s="102"/>
      <c r="E468" s="102"/>
      <c r="F468" s="102"/>
      <c r="G468" s="95"/>
      <c r="H468" s="106">
        <f>ROWS($B$3:B468)</f>
        <v>466</v>
      </c>
      <c r="I468" s="95" t="str">
        <f t="shared" si="22"/>
        <v/>
      </c>
      <c r="J468" s="95" t="str">
        <f t="shared" si="23"/>
        <v/>
      </c>
      <c r="M468" s="96" t="str" cm="1">
        <f t="array" ref="M468">IFERROR(INDEX($B$3:$B$496,J468,1),"")</f>
        <v/>
      </c>
      <c r="N468" s="96"/>
    </row>
    <row r="469" spans="1:14" x14ac:dyDescent="0.2">
      <c r="A469"/>
      <c r="B469" s="103" t="str">
        <f t="shared" si="21"/>
        <v xml:space="preserve"> </v>
      </c>
      <c r="C469" s="104"/>
      <c r="D469" s="104"/>
      <c r="E469" s="104"/>
      <c r="F469" s="104"/>
      <c r="G469" s="95"/>
      <c r="H469" s="106">
        <f>ROWS($B$3:B469)</f>
        <v>467</v>
      </c>
      <c r="I469" s="95" t="str">
        <f t="shared" si="22"/>
        <v/>
      </c>
      <c r="J469" s="95" t="str">
        <f t="shared" si="23"/>
        <v/>
      </c>
      <c r="M469" s="96" t="str" cm="1">
        <f t="array" ref="M469">IFERROR(INDEX($B$3:$B$496,J469,1),"")</f>
        <v/>
      </c>
      <c r="N469" s="96"/>
    </row>
    <row r="470" spans="1:14" x14ac:dyDescent="0.2">
      <c r="A470"/>
      <c r="B470" s="101" t="str">
        <f t="shared" si="21"/>
        <v xml:space="preserve"> </v>
      </c>
      <c r="C470" s="102"/>
      <c r="D470" s="102"/>
      <c r="E470" s="102"/>
      <c r="F470" s="102"/>
      <c r="G470" s="95"/>
      <c r="H470" s="106">
        <f>ROWS($B$3:B470)</f>
        <v>468</v>
      </c>
      <c r="I470" s="95" t="str">
        <f t="shared" si="22"/>
        <v/>
      </c>
      <c r="J470" s="95" t="str">
        <f t="shared" si="23"/>
        <v/>
      </c>
      <c r="M470" s="96" t="str" cm="1">
        <f t="array" ref="M470">IFERROR(INDEX($B$3:$B$496,J470,1),"")</f>
        <v/>
      </c>
      <c r="N470" s="96"/>
    </row>
    <row r="471" spans="1:14" x14ac:dyDescent="0.2">
      <c r="A471"/>
      <c r="B471" s="103" t="str">
        <f t="shared" si="21"/>
        <v xml:space="preserve"> </v>
      </c>
      <c r="C471" s="104"/>
      <c r="D471" s="104"/>
      <c r="E471" s="104"/>
      <c r="F471" s="104"/>
      <c r="G471" s="95"/>
      <c r="H471" s="106">
        <f>ROWS($B$3:B471)</f>
        <v>469</v>
      </c>
      <c r="I471" s="95" t="str">
        <f t="shared" si="22"/>
        <v/>
      </c>
      <c r="J471" s="95" t="str">
        <f t="shared" si="23"/>
        <v/>
      </c>
      <c r="M471" s="96" t="str" cm="1">
        <f t="array" ref="M471">IFERROR(INDEX($B$3:$B$496,J471,1),"")</f>
        <v/>
      </c>
      <c r="N471" s="96"/>
    </row>
    <row r="472" spans="1:14" x14ac:dyDescent="0.2">
      <c r="A472"/>
      <c r="B472" s="101" t="str">
        <f t="shared" si="21"/>
        <v xml:space="preserve"> </v>
      </c>
      <c r="C472" s="102"/>
      <c r="D472" s="102"/>
      <c r="E472" s="102"/>
      <c r="F472" s="102"/>
      <c r="G472" s="95"/>
      <c r="H472" s="106">
        <f>ROWS($B$3:B472)</f>
        <v>470</v>
      </c>
      <c r="I472" s="95" t="str">
        <f t="shared" si="22"/>
        <v/>
      </c>
      <c r="J472" s="95" t="str">
        <f t="shared" si="23"/>
        <v/>
      </c>
      <c r="M472" s="96" t="str" cm="1">
        <f t="array" ref="M472">IFERROR(INDEX($B$3:$B$496,J472,1),"")</f>
        <v/>
      </c>
      <c r="N472" s="96"/>
    </row>
    <row r="473" spans="1:14" x14ac:dyDescent="0.2">
      <c r="A473"/>
      <c r="B473" s="103" t="str">
        <f t="shared" si="21"/>
        <v xml:space="preserve"> </v>
      </c>
      <c r="C473" s="104"/>
      <c r="D473" s="104"/>
      <c r="E473" s="104"/>
      <c r="F473" s="104"/>
      <c r="G473" s="95"/>
      <c r="H473" s="106">
        <f>ROWS($B$3:B473)</f>
        <v>471</v>
      </c>
      <c r="I473" s="95" t="str">
        <f t="shared" si="22"/>
        <v/>
      </c>
      <c r="J473" s="95" t="str">
        <f t="shared" si="23"/>
        <v/>
      </c>
      <c r="M473" s="96" t="str" cm="1">
        <f t="array" ref="M473">IFERROR(INDEX($B$3:$B$496,J473,1),"")</f>
        <v/>
      </c>
      <c r="N473" s="96"/>
    </row>
    <row r="474" spans="1:14" x14ac:dyDescent="0.2">
      <c r="A474"/>
      <c r="B474" s="101" t="str">
        <f t="shared" si="21"/>
        <v xml:space="preserve"> </v>
      </c>
      <c r="C474" s="102"/>
      <c r="D474" s="102"/>
      <c r="E474" s="102"/>
      <c r="F474" s="102"/>
      <c r="G474" s="95"/>
      <c r="H474" s="106">
        <f>ROWS($B$3:B474)</f>
        <v>472</v>
      </c>
      <c r="I474" s="95" t="str">
        <f t="shared" si="22"/>
        <v/>
      </c>
      <c r="J474" s="95" t="str">
        <f t="shared" si="23"/>
        <v/>
      </c>
      <c r="M474" s="96" t="str" cm="1">
        <f t="array" ref="M474">IFERROR(INDEX($B$3:$B$496,J474,1),"")</f>
        <v/>
      </c>
      <c r="N474" s="96"/>
    </row>
    <row r="475" spans="1:14" x14ac:dyDescent="0.2">
      <c r="A475"/>
      <c r="B475" s="103" t="str">
        <f t="shared" si="21"/>
        <v xml:space="preserve"> </v>
      </c>
      <c r="C475" s="104"/>
      <c r="D475" s="104"/>
      <c r="E475" s="104"/>
      <c r="F475" s="104"/>
      <c r="G475" s="95"/>
      <c r="H475" s="106">
        <f>ROWS($B$3:B475)</f>
        <v>473</v>
      </c>
      <c r="I475" s="95" t="str">
        <f t="shared" si="22"/>
        <v/>
      </c>
      <c r="J475" s="95" t="str">
        <f t="shared" si="23"/>
        <v/>
      </c>
      <c r="M475" s="96" t="str" cm="1">
        <f t="array" ref="M475">IFERROR(INDEX($B$3:$B$496,J475,1),"")</f>
        <v/>
      </c>
      <c r="N475" s="96"/>
    </row>
    <row r="476" spans="1:14" x14ac:dyDescent="0.2">
      <c r="A476"/>
      <c r="B476" s="101" t="str">
        <f t="shared" si="21"/>
        <v xml:space="preserve"> </v>
      </c>
      <c r="C476" s="102"/>
      <c r="D476" s="102"/>
      <c r="E476" s="102"/>
      <c r="F476" s="102"/>
      <c r="G476" s="95"/>
      <c r="H476" s="106">
        <f>ROWS($B$3:B476)</f>
        <v>474</v>
      </c>
      <c r="I476" s="95" t="str">
        <f t="shared" si="22"/>
        <v/>
      </c>
      <c r="J476" s="95" t="str">
        <f t="shared" si="23"/>
        <v/>
      </c>
      <c r="M476" s="96" t="str" cm="1">
        <f t="array" ref="M476">IFERROR(INDEX($B$3:$B$496,J476,1),"")</f>
        <v/>
      </c>
      <c r="N476" s="96"/>
    </row>
    <row r="477" spans="1:14" x14ac:dyDescent="0.2">
      <c r="A477"/>
      <c r="B477" s="103" t="str">
        <f t="shared" si="21"/>
        <v xml:space="preserve"> </v>
      </c>
      <c r="C477" s="104"/>
      <c r="D477" s="104"/>
      <c r="E477" s="104"/>
      <c r="F477" s="104"/>
      <c r="G477" s="95"/>
      <c r="H477" s="106">
        <f>ROWS($B$3:B477)</f>
        <v>475</v>
      </c>
      <c r="I477" s="95" t="str">
        <f t="shared" si="22"/>
        <v/>
      </c>
      <c r="J477" s="95" t="str">
        <f t="shared" si="23"/>
        <v/>
      </c>
      <c r="M477" s="96" t="str" cm="1">
        <f t="array" ref="M477">IFERROR(INDEX($B$3:$B$496,J477,1),"")</f>
        <v/>
      </c>
      <c r="N477" s="96"/>
    </row>
    <row r="478" spans="1:14" x14ac:dyDescent="0.2">
      <c r="A478"/>
      <c r="B478" s="101" t="str">
        <f t="shared" si="21"/>
        <v xml:space="preserve"> </v>
      </c>
      <c r="C478" s="102"/>
      <c r="D478" s="102"/>
      <c r="E478" s="102"/>
      <c r="F478" s="102"/>
      <c r="G478" s="95"/>
      <c r="H478" s="106">
        <f>ROWS($B$3:B478)</f>
        <v>476</v>
      </c>
      <c r="I478" s="95" t="str">
        <f t="shared" si="22"/>
        <v/>
      </c>
      <c r="J478" s="95" t="str">
        <f t="shared" si="23"/>
        <v/>
      </c>
      <c r="M478" s="96" t="str" cm="1">
        <f t="array" ref="M478">IFERROR(INDEX($B$3:$B$496,J478,1),"")</f>
        <v/>
      </c>
      <c r="N478" s="96"/>
    </row>
    <row r="479" spans="1:14" x14ac:dyDescent="0.2">
      <c r="A479"/>
      <c r="B479" s="103" t="str">
        <f t="shared" si="21"/>
        <v xml:space="preserve"> </v>
      </c>
      <c r="C479" s="104"/>
      <c r="D479" s="104"/>
      <c r="E479" s="104"/>
      <c r="F479" s="104"/>
      <c r="G479" s="95"/>
      <c r="H479" s="106">
        <f>ROWS($B$3:B479)</f>
        <v>477</v>
      </c>
      <c r="I479" s="95" t="str">
        <f t="shared" si="22"/>
        <v/>
      </c>
      <c r="J479" s="95" t="str">
        <f t="shared" si="23"/>
        <v/>
      </c>
      <c r="M479" s="96" t="str" cm="1">
        <f t="array" ref="M479">IFERROR(INDEX($B$3:$B$496,J479,1),"")</f>
        <v/>
      </c>
      <c r="N479" s="96"/>
    </row>
    <row r="480" spans="1:14" x14ac:dyDescent="0.2">
      <c r="A480"/>
      <c r="B480" s="101" t="str">
        <f t="shared" si="21"/>
        <v xml:space="preserve"> </v>
      </c>
      <c r="C480" s="102"/>
      <c r="D480" s="102"/>
      <c r="E480" s="102"/>
      <c r="F480" s="102"/>
      <c r="G480" s="95"/>
      <c r="H480" s="106">
        <f>ROWS($B$3:B480)</f>
        <v>478</v>
      </c>
      <c r="I480" s="95" t="str">
        <f t="shared" si="22"/>
        <v/>
      </c>
      <c r="J480" s="95" t="str">
        <f t="shared" si="23"/>
        <v/>
      </c>
      <c r="M480" s="96" t="str" cm="1">
        <f t="array" ref="M480">IFERROR(INDEX($B$3:$B$496,J480,1),"")</f>
        <v/>
      </c>
      <c r="N480" s="96"/>
    </row>
    <row r="481" spans="1:14" x14ac:dyDescent="0.2">
      <c r="A481"/>
      <c r="B481" s="103" t="str">
        <f t="shared" si="21"/>
        <v xml:space="preserve"> </v>
      </c>
      <c r="C481" s="104"/>
      <c r="D481" s="104"/>
      <c r="E481" s="104"/>
      <c r="F481" s="104"/>
      <c r="G481" s="95"/>
      <c r="H481" s="106">
        <f>ROWS($B$3:B481)</f>
        <v>479</v>
      </c>
      <c r="I481" s="95" t="str">
        <f t="shared" si="22"/>
        <v/>
      </c>
      <c r="J481" s="95" t="str">
        <f t="shared" si="23"/>
        <v/>
      </c>
      <c r="M481" s="96" t="str" cm="1">
        <f t="array" ref="M481">IFERROR(INDEX($B$3:$B$496,J481,1),"")</f>
        <v/>
      </c>
      <c r="N481" s="96"/>
    </row>
    <row r="482" spans="1:14" x14ac:dyDescent="0.2">
      <c r="A482"/>
      <c r="B482" s="101" t="str">
        <f t="shared" si="21"/>
        <v xml:space="preserve"> </v>
      </c>
      <c r="C482" s="102"/>
      <c r="D482" s="102"/>
      <c r="E482" s="102"/>
      <c r="F482" s="102"/>
      <c r="G482" s="95"/>
      <c r="H482" s="106">
        <f>ROWS($B$3:B482)</f>
        <v>480</v>
      </c>
      <c r="I482" s="95" t="str">
        <f t="shared" si="22"/>
        <v/>
      </c>
      <c r="J482" s="95" t="str">
        <f t="shared" si="23"/>
        <v/>
      </c>
      <c r="M482" s="96" t="str" cm="1">
        <f t="array" ref="M482">IFERROR(INDEX($B$3:$B$496,J482,1),"")</f>
        <v/>
      </c>
      <c r="N482" s="96"/>
    </row>
    <row r="483" spans="1:14" x14ac:dyDescent="0.2">
      <c r="A483"/>
      <c r="B483" s="103" t="str">
        <f t="shared" si="21"/>
        <v xml:space="preserve"> </v>
      </c>
      <c r="C483" s="104"/>
      <c r="D483" s="104"/>
      <c r="E483" s="104"/>
      <c r="F483" s="104"/>
      <c r="G483" s="95"/>
      <c r="H483" s="106">
        <f>ROWS($B$3:B483)</f>
        <v>481</v>
      </c>
      <c r="I483" s="95" t="str">
        <f t="shared" si="22"/>
        <v/>
      </c>
      <c r="J483" s="95" t="str">
        <f t="shared" si="23"/>
        <v/>
      </c>
      <c r="M483" s="96" t="str" cm="1">
        <f t="array" ref="M483">IFERROR(INDEX($B$3:$B$496,J483,1),"")</f>
        <v/>
      </c>
      <c r="N483" s="96"/>
    </row>
    <row r="484" spans="1:14" x14ac:dyDescent="0.2">
      <c r="A484"/>
      <c r="B484" s="101" t="str">
        <f t="shared" si="21"/>
        <v xml:space="preserve"> </v>
      </c>
      <c r="C484" s="102"/>
      <c r="D484" s="102"/>
      <c r="E484" s="102"/>
      <c r="F484" s="102"/>
      <c r="G484" s="95"/>
      <c r="H484" s="106">
        <f>ROWS($B$3:B484)</f>
        <v>482</v>
      </c>
      <c r="I484" s="95" t="str">
        <f t="shared" si="22"/>
        <v/>
      </c>
      <c r="J484" s="95" t="str">
        <f t="shared" si="23"/>
        <v/>
      </c>
      <c r="M484" s="96" t="str" cm="1">
        <f t="array" ref="M484">IFERROR(INDEX($B$3:$B$496,J484,1),"")</f>
        <v/>
      </c>
      <c r="N484" s="96"/>
    </row>
    <row r="485" spans="1:14" x14ac:dyDescent="0.2">
      <c r="A485"/>
      <c r="B485" s="103" t="str">
        <f t="shared" si="21"/>
        <v xml:space="preserve"> </v>
      </c>
      <c r="C485" s="104"/>
      <c r="D485" s="104"/>
      <c r="E485" s="104"/>
      <c r="F485" s="104"/>
      <c r="G485" s="95"/>
      <c r="H485" s="106">
        <f>ROWS($B$3:B485)</f>
        <v>483</v>
      </c>
      <c r="I485" s="95" t="str">
        <f t="shared" si="22"/>
        <v/>
      </c>
      <c r="J485" s="95" t="str">
        <f t="shared" si="23"/>
        <v/>
      </c>
      <c r="M485" s="96" t="str" cm="1">
        <f t="array" ref="M485">IFERROR(INDEX($B$3:$B$496,J485,1),"")</f>
        <v/>
      </c>
      <c r="N485" s="96"/>
    </row>
    <row r="486" spans="1:14" x14ac:dyDescent="0.2">
      <c r="A486"/>
      <c r="B486" s="101" t="str">
        <f t="shared" si="21"/>
        <v xml:space="preserve"> </v>
      </c>
      <c r="C486" s="102"/>
      <c r="D486" s="102"/>
      <c r="E486" s="102"/>
      <c r="F486" s="102"/>
      <c r="G486" s="95"/>
      <c r="H486" s="106">
        <f>ROWS($B$3:B486)</f>
        <v>484</v>
      </c>
      <c r="I486" s="95" t="str">
        <f t="shared" si="22"/>
        <v/>
      </c>
      <c r="J486" s="95" t="str">
        <f t="shared" si="23"/>
        <v/>
      </c>
      <c r="M486" s="96" t="str" cm="1">
        <f t="array" ref="M486">IFERROR(INDEX($B$3:$B$496,J486,1),"")</f>
        <v/>
      </c>
      <c r="N486" s="96"/>
    </row>
    <row r="487" spans="1:14" x14ac:dyDescent="0.2">
      <c r="A487"/>
      <c r="B487" s="103" t="str">
        <f t="shared" si="21"/>
        <v xml:space="preserve"> </v>
      </c>
      <c r="C487" s="104"/>
      <c r="D487" s="104"/>
      <c r="E487" s="104"/>
      <c r="F487" s="104"/>
      <c r="G487" s="95"/>
      <c r="H487" s="106">
        <f>ROWS($B$3:B487)</f>
        <v>485</v>
      </c>
      <c r="I487" s="95" t="str">
        <f t="shared" si="22"/>
        <v/>
      </c>
      <c r="J487" s="95" t="str">
        <f t="shared" si="23"/>
        <v/>
      </c>
      <c r="M487" s="96" t="str" cm="1">
        <f t="array" ref="M487">IFERROR(INDEX($B$3:$B$496,J487,1),"")</f>
        <v/>
      </c>
      <c r="N487" s="96"/>
    </row>
    <row r="488" spans="1:14" x14ac:dyDescent="0.2">
      <c r="A488"/>
      <c r="B488" s="101" t="str">
        <f t="shared" si="21"/>
        <v xml:space="preserve"> </v>
      </c>
      <c r="C488" s="102"/>
      <c r="D488" s="102"/>
      <c r="E488" s="102"/>
      <c r="F488" s="102"/>
      <c r="G488" s="95"/>
      <c r="H488" s="106">
        <f>ROWS($B$3:B488)</f>
        <v>486</v>
      </c>
      <c r="I488" s="95" t="str">
        <f t="shared" si="22"/>
        <v/>
      </c>
      <c r="J488" s="95" t="str">
        <f t="shared" si="23"/>
        <v/>
      </c>
      <c r="M488" s="96" t="str" cm="1">
        <f t="array" ref="M488">IFERROR(INDEX($B$3:$B$496,J488,1),"")</f>
        <v/>
      </c>
      <c r="N488" s="96"/>
    </row>
    <row r="489" spans="1:14" x14ac:dyDescent="0.2">
      <c r="A489"/>
      <c r="B489" s="103" t="str">
        <f t="shared" si="21"/>
        <v xml:space="preserve"> </v>
      </c>
      <c r="C489" s="104"/>
      <c r="D489" s="104"/>
      <c r="E489" s="104"/>
      <c r="F489" s="104"/>
      <c r="G489" s="95"/>
      <c r="H489" s="106">
        <f>ROWS($B$3:B489)</f>
        <v>487</v>
      </c>
      <c r="I489" s="95" t="str">
        <f t="shared" si="22"/>
        <v/>
      </c>
      <c r="J489" s="95" t="str">
        <f t="shared" si="23"/>
        <v/>
      </c>
      <c r="M489" s="96" t="str" cm="1">
        <f t="array" ref="M489">IFERROR(INDEX($B$3:$B$496,J489,1),"")</f>
        <v/>
      </c>
      <c r="N489" s="96"/>
    </row>
    <row r="490" spans="1:14" x14ac:dyDescent="0.2">
      <c r="A490"/>
      <c r="B490" s="101" t="str">
        <f t="shared" si="21"/>
        <v xml:space="preserve"> </v>
      </c>
      <c r="C490" s="102"/>
      <c r="D490" s="102"/>
      <c r="E490" s="102"/>
      <c r="F490" s="102"/>
      <c r="G490" s="95"/>
      <c r="H490" s="106">
        <f>ROWS($B$3:B490)</f>
        <v>488</v>
      </c>
      <c r="I490" s="95" t="str">
        <f t="shared" si="22"/>
        <v/>
      </c>
      <c r="J490" s="95" t="str">
        <f t="shared" si="23"/>
        <v/>
      </c>
      <c r="M490" s="96" t="str" cm="1">
        <f t="array" ref="M490">IFERROR(INDEX($B$3:$B$496,J490,1),"")</f>
        <v/>
      </c>
      <c r="N490" s="96"/>
    </row>
    <row r="491" spans="1:14" x14ac:dyDescent="0.2">
      <c r="A491"/>
      <c r="B491" s="103" t="str">
        <f t="shared" si="21"/>
        <v xml:space="preserve"> </v>
      </c>
      <c r="C491" s="104"/>
      <c r="D491" s="104"/>
      <c r="E491" s="104"/>
      <c r="F491" s="104"/>
      <c r="G491" s="95"/>
      <c r="H491" s="106">
        <f>ROWS($B$3:B491)</f>
        <v>489</v>
      </c>
      <c r="I491" s="95" t="str">
        <f t="shared" si="22"/>
        <v/>
      </c>
      <c r="J491" s="95" t="str">
        <f t="shared" si="23"/>
        <v/>
      </c>
      <c r="M491" s="96" t="str" cm="1">
        <f t="array" ref="M491">IFERROR(INDEX($B$3:$B$496,J491,1),"")</f>
        <v/>
      </c>
      <c r="N491" s="96"/>
    </row>
    <row r="492" spans="1:14" x14ac:dyDescent="0.2">
      <c r="A492"/>
      <c r="B492" s="101" t="str">
        <f t="shared" si="21"/>
        <v xml:space="preserve"> </v>
      </c>
      <c r="C492" s="102"/>
      <c r="D492" s="102"/>
      <c r="E492" s="102"/>
      <c r="F492" s="102"/>
      <c r="G492" s="95"/>
      <c r="H492" s="106">
        <f>ROWS($B$3:B492)</f>
        <v>490</v>
      </c>
      <c r="I492" s="95" t="str">
        <f t="shared" si="22"/>
        <v/>
      </c>
      <c r="J492" s="95" t="str">
        <f t="shared" si="23"/>
        <v/>
      </c>
      <c r="M492" s="96" t="str" cm="1">
        <f t="array" ref="M492">IFERROR(INDEX($B$3:$B$496,J492,1),"")</f>
        <v/>
      </c>
      <c r="N492" s="96"/>
    </row>
    <row r="493" spans="1:14" x14ac:dyDescent="0.2">
      <c r="A493"/>
      <c r="B493" s="103" t="str">
        <f t="shared" si="21"/>
        <v xml:space="preserve"> </v>
      </c>
      <c r="C493" s="104"/>
      <c r="D493" s="104"/>
      <c r="E493" s="104"/>
      <c r="F493" s="104"/>
      <c r="G493" s="95"/>
      <c r="H493" s="106">
        <f>ROWS($B$3:B493)</f>
        <v>491</v>
      </c>
      <c r="I493" s="95" t="str">
        <f t="shared" si="22"/>
        <v/>
      </c>
      <c r="J493" s="95" t="str">
        <f t="shared" si="23"/>
        <v/>
      </c>
      <c r="M493" s="96" t="str" cm="1">
        <f t="array" ref="M493">IFERROR(INDEX($B$3:$B$496,J493,1),"")</f>
        <v/>
      </c>
      <c r="N493" s="96"/>
    </row>
    <row r="494" spans="1:14" x14ac:dyDescent="0.2">
      <c r="A494"/>
      <c r="B494" s="101" t="str">
        <f t="shared" si="21"/>
        <v xml:space="preserve"> </v>
      </c>
      <c r="C494" s="102"/>
      <c r="D494" s="102"/>
      <c r="E494" s="102"/>
      <c r="F494" s="102"/>
      <c r="G494" s="95"/>
      <c r="H494" s="106">
        <f>ROWS($B$3:B494)</f>
        <v>492</v>
      </c>
      <c r="I494" s="95" t="str">
        <f t="shared" si="22"/>
        <v/>
      </c>
      <c r="J494" s="95" t="str">
        <f t="shared" si="23"/>
        <v/>
      </c>
      <c r="M494" s="96" t="str" cm="1">
        <f t="array" ref="M494">IFERROR(INDEX($B$3:$B$496,J494,1),"")</f>
        <v/>
      </c>
      <c r="N494" s="96"/>
    </row>
    <row r="495" spans="1:14" x14ac:dyDescent="0.2">
      <c r="A495"/>
      <c r="B495" s="103" t="str">
        <f t="shared" si="21"/>
        <v xml:space="preserve"> </v>
      </c>
      <c r="C495" s="104"/>
      <c r="D495" s="104"/>
      <c r="E495" s="104"/>
      <c r="F495" s="104"/>
      <c r="G495" s="95"/>
      <c r="H495" s="106">
        <f>ROWS($B$3:B495)</f>
        <v>493</v>
      </c>
      <c r="I495" s="95" t="str">
        <f t="shared" si="22"/>
        <v/>
      </c>
      <c r="J495" s="95" t="str">
        <f t="shared" si="23"/>
        <v/>
      </c>
      <c r="M495" s="96" t="str" cm="1">
        <f t="array" ref="M495">IFERROR(INDEX($B$3:$B$496,J495,1),"")</f>
        <v/>
      </c>
      <c r="N495" s="96"/>
    </row>
    <row r="496" spans="1:14" x14ac:dyDescent="0.2">
      <c r="A496"/>
      <c r="B496" s="101" t="str">
        <f t="shared" si="21"/>
        <v xml:space="preserve"> </v>
      </c>
      <c r="C496" s="102"/>
      <c r="D496" s="102"/>
      <c r="E496" s="102"/>
      <c r="F496" s="102"/>
      <c r="G496" s="95"/>
      <c r="H496" s="106">
        <f>ROWS($B$3:B496)</f>
        <v>494</v>
      </c>
      <c r="I496" s="95" t="str">
        <f t="shared" si="22"/>
        <v/>
      </c>
      <c r="J496" s="95" t="str">
        <f t="shared" si="23"/>
        <v/>
      </c>
      <c r="M496" s="96" t="str" cm="1">
        <f t="array" ref="M496">IFERROR(INDEX($B$3:$B$496,J496,1),"")</f>
        <v/>
      </c>
      <c r="N496" s="96"/>
    </row>
    <row r="497" spans="1:1" x14ac:dyDescent="0.2">
      <c r="A497"/>
    </row>
    <row r="498" spans="1:1" x14ac:dyDescent="0.2">
      <c r="A498"/>
    </row>
    <row r="499" spans="1:1" x14ac:dyDescent="0.2">
      <c r="A499"/>
    </row>
    <row r="500" spans="1:1" x14ac:dyDescent="0.2">
      <c r="A500"/>
    </row>
    <row r="501" spans="1:1" x14ac:dyDescent="0.2">
      <c r="A501"/>
    </row>
    <row r="502" spans="1:1" x14ac:dyDescent="0.2">
      <c r="A502"/>
    </row>
    <row r="503" spans="1:1" x14ac:dyDescent="0.2">
      <c r="A503"/>
    </row>
    <row r="504" spans="1:1" x14ac:dyDescent="0.2">
      <c r="A504"/>
    </row>
    <row r="505" spans="1:1" x14ac:dyDescent="0.2">
      <c r="A505"/>
    </row>
    <row r="506" spans="1:1" x14ac:dyDescent="0.2">
      <c r="A506"/>
    </row>
    <row r="507" spans="1:1" x14ac:dyDescent="0.2">
      <c r="A507"/>
    </row>
    <row r="508" spans="1:1" x14ac:dyDescent="0.2">
      <c r="A508"/>
    </row>
    <row r="509" spans="1:1" x14ac:dyDescent="0.2">
      <c r="A509"/>
    </row>
    <row r="510" spans="1:1" x14ac:dyDescent="0.2">
      <c r="A510"/>
    </row>
    <row r="511" spans="1:1" x14ac:dyDescent="0.2">
      <c r="A511"/>
    </row>
    <row r="512" spans="1:1" x14ac:dyDescent="0.2">
      <c r="A512"/>
    </row>
    <row r="513" spans="1:1" x14ac:dyDescent="0.2">
      <c r="A513"/>
    </row>
    <row r="514" spans="1:1" x14ac:dyDescent="0.2">
      <c r="A514"/>
    </row>
    <row r="515" spans="1:1" x14ac:dyDescent="0.2">
      <c r="A515"/>
    </row>
    <row r="516" spans="1:1" x14ac:dyDescent="0.2">
      <c r="A516"/>
    </row>
    <row r="517" spans="1:1" x14ac:dyDescent="0.2">
      <c r="A517"/>
    </row>
    <row r="518" spans="1:1" x14ac:dyDescent="0.2">
      <c r="A518"/>
    </row>
    <row r="519" spans="1:1" x14ac:dyDescent="0.2">
      <c r="A519"/>
    </row>
    <row r="520" spans="1:1" x14ac:dyDescent="0.2">
      <c r="A520"/>
    </row>
    <row r="521" spans="1:1" x14ac:dyDescent="0.2">
      <c r="A521"/>
    </row>
    <row r="522" spans="1:1" x14ac:dyDescent="0.2">
      <c r="A522"/>
    </row>
    <row r="523" spans="1:1" x14ac:dyDescent="0.2">
      <c r="A523"/>
    </row>
    <row r="524" spans="1:1" x14ac:dyDescent="0.2">
      <c r="A524"/>
    </row>
    <row r="525" spans="1:1" x14ac:dyDescent="0.2">
      <c r="A525"/>
    </row>
    <row r="526" spans="1:1" x14ac:dyDescent="0.2">
      <c r="A526"/>
    </row>
    <row r="527" spans="1:1" x14ac:dyDescent="0.2">
      <c r="A527"/>
    </row>
    <row r="528" spans="1:1" x14ac:dyDescent="0.2">
      <c r="A528"/>
    </row>
    <row r="529" spans="1:1" x14ac:dyDescent="0.2">
      <c r="A529"/>
    </row>
    <row r="530" spans="1:1" x14ac:dyDescent="0.2">
      <c r="A530"/>
    </row>
    <row r="531" spans="1:1" x14ac:dyDescent="0.2">
      <c r="A531"/>
    </row>
    <row r="532" spans="1:1" x14ac:dyDescent="0.2">
      <c r="A532"/>
    </row>
    <row r="533" spans="1:1" x14ac:dyDescent="0.2">
      <c r="A533"/>
    </row>
    <row r="534" spans="1:1" x14ac:dyDescent="0.2">
      <c r="A534"/>
    </row>
    <row r="535" spans="1:1" x14ac:dyDescent="0.2">
      <c r="A535"/>
    </row>
    <row r="536" spans="1:1" x14ac:dyDescent="0.2">
      <c r="A536"/>
    </row>
    <row r="537" spans="1:1" x14ac:dyDescent="0.2">
      <c r="A537"/>
    </row>
    <row r="538" spans="1:1" x14ac:dyDescent="0.2">
      <c r="A538"/>
    </row>
    <row r="539" spans="1:1" x14ac:dyDescent="0.2">
      <c r="A539"/>
    </row>
    <row r="540" spans="1:1" x14ac:dyDescent="0.2">
      <c r="A540"/>
    </row>
    <row r="541" spans="1:1" x14ac:dyDescent="0.2">
      <c r="A541"/>
    </row>
    <row r="542" spans="1:1" x14ac:dyDescent="0.2">
      <c r="A542"/>
    </row>
    <row r="543" spans="1:1" x14ac:dyDescent="0.2">
      <c r="A543"/>
    </row>
    <row r="544" spans="1:1" x14ac:dyDescent="0.2">
      <c r="A544"/>
    </row>
    <row r="545" spans="1:1" x14ac:dyDescent="0.2">
      <c r="A545"/>
    </row>
    <row r="546" spans="1:1" x14ac:dyDescent="0.2">
      <c r="A546"/>
    </row>
    <row r="547" spans="1:1" x14ac:dyDescent="0.2">
      <c r="A547"/>
    </row>
    <row r="548" spans="1:1" x14ac:dyDescent="0.2">
      <c r="A548"/>
    </row>
    <row r="549" spans="1:1" x14ac:dyDescent="0.2">
      <c r="A549"/>
    </row>
    <row r="550" spans="1:1" x14ac:dyDescent="0.2">
      <c r="A550"/>
    </row>
    <row r="551" spans="1:1" x14ac:dyDescent="0.2">
      <c r="A551"/>
    </row>
    <row r="552" spans="1:1" x14ac:dyDescent="0.2">
      <c r="A552"/>
    </row>
    <row r="553" spans="1:1" x14ac:dyDescent="0.2">
      <c r="A553"/>
    </row>
    <row r="554" spans="1:1" x14ac:dyDescent="0.2">
      <c r="A554"/>
    </row>
    <row r="555" spans="1:1" x14ac:dyDescent="0.2">
      <c r="A555"/>
    </row>
    <row r="556" spans="1:1" x14ac:dyDescent="0.2">
      <c r="A556"/>
    </row>
    <row r="557" spans="1:1" x14ac:dyDescent="0.2">
      <c r="A557"/>
    </row>
    <row r="558" spans="1:1" x14ac:dyDescent="0.2">
      <c r="A558"/>
    </row>
    <row r="559" spans="1:1" x14ac:dyDescent="0.2">
      <c r="A559"/>
    </row>
    <row r="560" spans="1:1" x14ac:dyDescent="0.2">
      <c r="A560"/>
    </row>
    <row r="561" spans="1:1" x14ac:dyDescent="0.2">
      <c r="A561"/>
    </row>
    <row r="562" spans="1:1" x14ac:dyDescent="0.2">
      <c r="A562"/>
    </row>
    <row r="563" spans="1:1" x14ac:dyDescent="0.2">
      <c r="A563"/>
    </row>
    <row r="564" spans="1:1" x14ac:dyDescent="0.2">
      <c r="A564"/>
    </row>
    <row r="565" spans="1:1" x14ac:dyDescent="0.2">
      <c r="A565"/>
    </row>
    <row r="566" spans="1:1" x14ac:dyDescent="0.2">
      <c r="A566"/>
    </row>
    <row r="567" spans="1:1" x14ac:dyDescent="0.2">
      <c r="A567"/>
    </row>
    <row r="568" spans="1:1" x14ac:dyDescent="0.2">
      <c r="A568"/>
    </row>
    <row r="569" spans="1:1" x14ac:dyDescent="0.2">
      <c r="A569"/>
    </row>
    <row r="570" spans="1:1" x14ac:dyDescent="0.2">
      <c r="A570"/>
    </row>
    <row r="571" spans="1:1" x14ac:dyDescent="0.2">
      <c r="A571"/>
    </row>
    <row r="572" spans="1:1" x14ac:dyDescent="0.2">
      <c r="A572"/>
    </row>
    <row r="573" spans="1:1" x14ac:dyDescent="0.2">
      <c r="A573"/>
    </row>
    <row r="574" spans="1:1" x14ac:dyDescent="0.2">
      <c r="A574"/>
    </row>
    <row r="575" spans="1:1" x14ac:dyDescent="0.2">
      <c r="A575"/>
    </row>
    <row r="576" spans="1:1" x14ac:dyDescent="0.2">
      <c r="A576"/>
    </row>
    <row r="577" spans="1:1" x14ac:dyDescent="0.2">
      <c r="A577"/>
    </row>
    <row r="578" spans="1:1" x14ac:dyDescent="0.2">
      <c r="A578"/>
    </row>
    <row r="579" spans="1:1" x14ac:dyDescent="0.2">
      <c r="A579"/>
    </row>
    <row r="580" spans="1:1" x14ac:dyDescent="0.2">
      <c r="A580"/>
    </row>
    <row r="581" spans="1:1" x14ac:dyDescent="0.2">
      <c r="A581"/>
    </row>
    <row r="582" spans="1:1" x14ac:dyDescent="0.2">
      <c r="A582"/>
    </row>
    <row r="583" spans="1:1" x14ac:dyDescent="0.2">
      <c r="A583"/>
    </row>
    <row r="584" spans="1:1" x14ac:dyDescent="0.2">
      <c r="A584"/>
    </row>
    <row r="585" spans="1:1" x14ac:dyDescent="0.2">
      <c r="A585"/>
    </row>
    <row r="586" spans="1:1" x14ac:dyDescent="0.2">
      <c r="A586"/>
    </row>
    <row r="587" spans="1:1" x14ac:dyDescent="0.2">
      <c r="A587"/>
    </row>
    <row r="588" spans="1:1" x14ac:dyDescent="0.2">
      <c r="A588"/>
    </row>
    <row r="589" spans="1:1" x14ac:dyDescent="0.2">
      <c r="A589"/>
    </row>
    <row r="590" spans="1:1" x14ac:dyDescent="0.2">
      <c r="A590"/>
    </row>
    <row r="591" spans="1:1" x14ac:dyDescent="0.2">
      <c r="A591"/>
    </row>
    <row r="592" spans="1:1" x14ac:dyDescent="0.2">
      <c r="A592"/>
    </row>
    <row r="593" spans="1:1" x14ac:dyDescent="0.2">
      <c r="A593"/>
    </row>
    <row r="594" spans="1:1" x14ac:dyDescent="0.2">
      <c r="A594"/>
    </row>
    <row r="595" spans="1:1" x14ac:dyDescent="0.2">
      <c r="A595"/>
    </row>
    <row r="596" spans="1:1" x14ac:dyDescent="0.2">
      <c r="A596"/>
    </row>
    <row r="597" spans="1:1" x14ac:dyDescent="0.2">
      <c r="A597"/>
    </row>
    <row r="598" spans="1:1" x14ac:dyDescent="0.2">
      <c r="A598"/>
    </row>
    <row r="599" spans="1:1" x14ac:dyDescent="0.2">
      <c r="A599"/>
    </row>
    <row r="600" spans="1:1" x14ac:dyDescent="0.2">
      <c r="A600"/>
    </row>
    <row r="601" spans="1:1" x14ac:dyDescent="0.2">
      <c r="A601"/>
    </row>
    <row r="602" spans="1:1" x14ac:dyDescent="0.2">
      <c r="A602"/>
    </row>
    <row r="603" spans="1:1" x14ac:dyDescent="0.2">
      <c r="A603"/>
    </row>
    <row r="604" spans="1:1" x14ac:dyDescent="0.2">
      <c r="A604"/>
    </row>
    <row r="605" spans="1:1" x14ac:dyDescent="0.2">
      <c r="A605"/>
    </row>
    <row r="606" spans="1:1" x14ac:dyDescent="0.2">
      <c r="A606"/>
    </row>
    <row r="607" spans="1:1" x14ac:dyDescent="0.2">
      <c r="A607"/>
    </row>
    <row r="608" spans="1:1" x14ac:dyDescent="0.2">
      <c r="A608"/>
    </row>
    <row r="609" spans="1:1" x14ac:dyDescent="0.2">
      <c r="A609"/>
    </row>
    <row r="610" spans="1:1" x14ac:dyDescent="0.2">
      <c r="A610"/>
    </row>
    <row r="611" spans="1:1" x14ac:dyDescent="0.2">
      <c r="A611"/>
    </row>
    <row r="612" spans="1:1" x14ac:dyDescent="0.2">
      <c r="A612"/>
    </row>
    <row r="613" spans="1:1" x14ac:dyDescent="0.2">
      <c r="A613"/>
    </row>
    <row r="614" spans="1:1" x14ac:dyDescent="0.2">
      <c r="A614"/>
    </row>
    <row r="615" spans="1:1" x14ac:dyDescent="0.2">
      <c r="A615"/>
    </row>
    <row r="616" spans="1:1" x14ac:dyDescent="0.2">
      <c r="A616"/>
    </row>
    <row r="617" spans="1:1" x14ac:dyDescent="0.2">
      <c r="A617"/>
    </row>
    <row r="618" spans="1:1" x14ac:dyDescent="0.2">
      <c r="A618"/>
    </row>
    <row r="619" spans="1:1" x14ac:dyDescent="0.2">
      <c r="A619"/>
    </row>
    <row r="620" spans="1:1" x14ac:dyDescent="0.2">
      <c r="A620"/>
    </row>
    <row r="621" spans="1:1" x14ac:dyDescent="0.2">
      <c r="A621"/>
    </row>
    <row r="622" spans="1:1" x14ac:dyDescent="0.2">
      <c r="A622"/>
    </row>
    <row r="623" spans="1:1" x14ac:dyDescent="0.2">
      <c r="A623"/>
    </row>
    <row r="624" spans="1:1" x14ac:dyDescent="0.2">
      <c r="A624"/>
    </row>
    <row r="625" spans="1:1" x14ac:dyDescent="0.2">
      <c r="A625"/>
    </row>
    <row r="626" spans="1:1" x14ac:dyDescent="0.2">
      <c r="A626"/>
    </row>
    <row r="627" spans="1:1" x14ac:dyDescent="0.2">
      <c r="A627"/>
    </row>
    <row r="628" spans="1:1" x14ac:dyDescent="0.2">
      <c r="A628"/>
    </row>
    <row r="629" spans="1:1" x14ac:dyDescent="0.2">
      <c r="A629"/>
    </row>
    <row r="630" spans="1:1" x14ac:dyDescent="0.2">
      <c r="A630"/>
    </row>
    <row r="631" spans="1:1" x14ac:dyDescent="0.2">
      <c r="A631"/>
    </row>
    <row r="632" spans="1:1" x14ac:dyDescent="0.2">
      <c r="A632"/>
    </row>
    <row r="633" spans="1:1" x14ac:dyDescent="0.2">
      <c r="A633"/>
    </row>
    <row r="634" spans="1:1" x14ac:dyDescent="0.2">
      <c r="A634"/>
    </row>
    <row r="635" spans="1:1" x14ac:dyDescent="0.2">
      <c r="A635"/>
    </row>
    <row r="636" spans="1:1" x14ac:dyDescent="0.2">
      <c r="A636"/>
    </row>
    <row r="637" spans="1:1" x14ac:dyDescent="0.2">
      <c r="A637"/>
    </row>
    <row r="638" spans="1:1" x14ac:dyDescent="0.2">
      <c r="A638"/>
    </row>
    <row r="639" spans="1:1" x14ac:dyDescent="0.2">
      <c r="A639"/>
    </row>
    <row r="640" spans="1:1" x14ac:dyDescent="0.2">
      <c r="A640"/>
    </row>
    <row r="641" spans="1:1" x14ac:dyDescent="0.2">
      <c r="A641"/>
    </row>
    <row r="642" spans="1:1" x14ac:dyDescent="0.2">
      <c r="A642"/>
    </row>
    <row r="643" spans="1:1" x14ac:dyDescent="0.2">
      <c r="A643"/>
    </row>
    <row r="644" spans="1:1" x14ac:dyDescent="0.2">
      <c r="A644"/>
    </row>
    <row r="645" spans="1:1" x14ac:dyDescent="0.2">
      <c r="A645"/>
    </row>
    <row r="646" spans="1:1" x14ac:dyDescent="0.2">
      <c r="A646"/>
    </row>
    <row r="647" spans="1:1" x14ac:dyDescent="0.2">
      <c r="A647"/>
    </row>
    <row r="648" spans="1:1" x14ac:dyDescent="0.2">
      <c r="A648"/>
    </row>
    <row r="649" spans="1:1" x14ac:dyDescent="0.2">
      <c r="A649"/>
    </row>
    <row r="650" spans="1:1" x14ac:dyDescent="0.2">
      <c r="A650"/>
    </row>
    <row r="651" spans="1:1" x14ac:dyDescent="0.2">
      <c r="A651"/>
    </row>
    <row r="652" spans="1:1" x14ac:dyDescent="0.2">
      <c r="A652"/>
    </row>
    <row r="653" spans="1:1" x14ac:dyDescent="0.2">
      <c r="A653"/>
    </row>
    <row r="654" spans="1:1" x14ac:dyDescent="0.2">
      <c r="A654"/>
    </row>
    <row r="655" spans="1:1" x14ac:dyDescent="0.2">
      <c r="A655"/>
    </row>
    <row r="656" spans="1:1" x14ac:dyDescent="0.2">
      <c r="A656"/>
    </row>
    <row r="657" spans="1:1" x14ac:dyDescent="0.2">
      <c r="A657"/>
    </row>
    <row r="658" spans="1:1" x14ac:dyDescent="0.2">
      <c r="A658"/>
    </row>
    <row r="659" spans="1:1" x14ac:dyDescent="0.2">
      <c r="A659"/>
    </row>
    <row r="660" spans="1:1" x14ac:dyDescent="0.2">
      <c r="A660"/>
    </row>
    <row r="661" spans="1:1" x14ac:dyDescent="0.2">
      <c r="A661"/>
    </row>
    <row r="662" spans="1:1" x14ac:dyDescent="0.2">
      <c r="A662"/>
    </row>
    <row r="663" spans="1:1" x14ac:dyDescent="0.2">
      <c r="A663"/>
    </row>
    <row r="664" spans="1:1" x14ac:dyDescent="0.2">
      <c r="A664"/>
    </row>
    <row r="665" spans="1:1" x14ac:dyDescent="0.2">
      <c r="A665"/>
    </row>
    <row r="666" spans="1:1" x14ac:dyDescent="0.2">
      <c r="A666"/>
    </row>
    <row r="667" spans="1:1" x14ac:dyDescent="0.2">
      <c r="A667"/>
    </row>
    <row r="668" spans="1:1" x14ac:dyDescent="0.2">
      <c r="A668"/>
    </row>
    <row r="669" spans="1:1" x14ac:dyDescent="0.2">
      <c r="A669"/>
    </row>
    <row r="670" spans="1:1" x14ac:dyDescent="0.2">
      <c r="A670"/>
    </row>
    <row r="671" spans="1:1" x14ac:dyDescent="0.2">
      <c r="A671"/>
    </row>
    <row r="672" spans="1:1" x14ac:dyDescent="0.2">
      <c r="A672"/>
    </row>
    <row r="673" spans="1:1" x14ac:dyDescent="0.2">
      <c r="A673"/>
    </row>
    <row r="674" spans="1:1" x14ac:dyDescent="0.2">
      <c r="A674"/>
    </row>
    <row r="675" spans="1:1" x14ac:dyDescent="0.2">
      <c r="A675"/>
    </row>
    <row r="676" spans="1:1" x14ac:dyDescent="0.2">
      <c r="A676"/>
    </row>
    <row r="677" spans="1:1" x14ac:dyDescent="0.2">
      <c r="A677"/>
    </row>
    <row r="678" spans="1:1" x14ac:dyDescent="0.2">
      <c r="A678"/>
    </row>
    <row r="679" spans="1:1" x14ac:dyDescent="0.2">
      <c r="A679"/>
    </row>
    <row r="680" spans="1:1" x14ac:dyDescent="0.2">
      <c r="A680"/>
    </row>
    <row r="681" spans="1:1" x14ac:dyDescent="0.2">
      <c r="A681"/>
    </row>
    <row r="682" spans="1:1" x14ac:dyDescent="0.2">
      <c r="A682"/>
    </row>
    <row r="683" spans="1:1" x14ac:dyDescent="0.2">
      <c r="A683"/>
    </row>
    <row r="684" spans="1:1" x14ac:dyDescent="0.2">
      <c r="A684"/>
    </row>
    <row r="685" spans="1:1" x14ac:dyDescent="0.2">
      <c r="A685"/>
    </row>
    <row r="686" spans="1:1" x14ac:dyDescent="0.2">
      <c r="A686"/>
    </row>
    <row r="687" spans="1:1" x14ac:dyDescent="0.2">
      <c r="A687"/>
    </row>
    <row r="688" spans="1:1" x14ac:dyDescent="0.2">
      <c r="A688"/>
    </row>
    <row r="689" spans="1:1" x14ac:dyDescent="0.2">
      <c r="A689"/>
    </row>
    <row r="690" spans="1:1" x14ac:dyDescent="0.2">
      <c r="A690"/>
    </row>
    <row r="691" spans="1:1" x14ac:dyDescent="0.2">
      <c r="A691"/>
    </row>
    <row r="692" spans="1:1" x14ac:dyDescent="0.2">
      <c r="A692"/>
    </row>
    <row r="693" spans="1:1" x14ac:dyDescent="0.2">
      <c r="A693"/>
    </row>
    <row r="694" spans="1:1" x14ac:dyDescent="0.2">
      <c r="A694"/>
    </row>
    <row r="695" spans="1:1" x14ac:dyDescent="0.2">
      <c r="A695"/>
    </row>
    <row r="696" spans="1:1" x14ac:dyDescent="0.2">
      <c r="A696"/>
    </row>
    <row r="697" spans="1:1" x14ac:dyDescent="0.2">
      <c r="A697"/>
    </row>
    <row r="698" spans="1:1" x14ac:dyDescent="0.2">
      <c r="A698"/>
    </row>
    <row r="699" spans="1:1" x14ac:dyDescent="0.2">
      <c r="A699"/>
    </row>
    <row r="700" spans="1:1" x14ac:dyDescent="0.2">
      <c r="A700"/>
    </row>
    <row r="701" spans="1:1" x14ac:dyDescent="0.2">
      <c r="A701"/>
    </row>
    <row r="702" spans="1:1" x14ac:dyDescent="0.2">
      <c r="A702"/>
    </row>
    <row r="703" spans="1:1" x14ac:dyDescent="0.2">
      <c r="A703"/>
    </row>
    <row r="704" spans="1:1" x14ac:dyDescent="0.2">
      <c r="A704"/>
    </row>
    <row r="705" spans="1:1" x14ac:dyDescent="0.2">
      <c r="A705"/>
    </row>
    <row r="706" spans="1:1" x14ac:dyDescent="0.2">
      <c r="A706"/>
    </row>
    <row r="707" spans="1:1" x14ac:dyDescent="0.2">
      <c r="A707"/>
    </row>
    <row r="708" spans="1:1" x14ac:dyDescent="0.2">
      <c r="A708"/>
    </row>
    <row r="709" spans="1:1" x14ac:dyDescent="0.2">
      <c r="A709"/>
    </row>
    <row r="710" spans="1:1" x14ac:dyDescent="0.2">
      <c r="A710"/>
    </row>
    <row r="711" spans="1:1" x14ac:dyDescent="0.2">
      <c r="A711"/>
    </row>
    <row r="712" spans="1:1" x14ac:dyDescent="0.2">
      <c r="A712"/>
    </row>
    <row r="713" spans="1:1" x14ac:dyDescent="0.2">
      <c r="A713"/>
    </row>
    <row r="714" spans="1:1" x14ac:dyDescent="0.2">
      <c r="A714"/>
    </row>
    <row r="715" spans="1:1" x14ac:dyDescent="0.2">
      <c r="A715"/>
    </row>
    <row r="716" spans="1:1" x14ac:dyDescent="0.2">
      <c r="A716"/>
    </row>
    <row r="717" spans="1:1" x14ac:dyDescent="0.2">
      <c r="A717"/>
    </row>
    <row r="718" spans="1:1" x14ac:dyDescent="0.2">
      <c r="A718"/>
    </row>
    <row r="719" spans="1:1" x14ac:dyDescent="0.2">
      <c r="A719"/>
    </row>
    <row r="720" spans="1:1" x14ac:dyDescent="0.2">
      <c r="A720"/>
    </row>
    <row r="721" spans="1:1" x14ac:dyDescent="0.2">
      <c r="A721"/>
    </row>
    <row r="722" spans="1:1" x14ac:dyDescent="0.2">
      <c r="A722"/>
    </row>
    <row r="723" spans="1:1" x14ac:dyDescent="0.2">
      <c r="A723"/>
    </row>
    <row r="724" spans="1:1" x14ac:dyDescent="0.2">
      <c r="A724"/>
    </row>
    <row r="725" spans="1:1" x14ac:dyDescent="0.2">
      <c r="A725"/>
    </row>
    <row r="726" spans="1:1" x14ac:dyDescent="0.2">
      <c r="A726"/>
    </row>
    <row r="727" spans="1:1" x14ac:dyDescent="0.2">
      <c r="A727"/>
    </row>
    <row r="728" spans="1:1" x14ac:dyDescent="0.2">
      <c r="A728"/>
    </row>
    <row r="729" spans="1:1" x14ac:dyDescent="0.2">
      <c r="A729"/>
    </row>
    <row r="730" spans="1:1" x14ac:dyDescent="0.2">
      <c r="A730"/>
    </row>
    <row r="731" spans="1:1" x14ac:dyDescent="0.2">
      <c r="A731"/>
    </row>
    <row r="732" spans="1:1" x14ac:dyDescent="0.2">
      <c r="A732"/>
    </row>
    <row r="733" spans="1:1" x14ac:dyDescent="0.2">
      <c r="A733"/>
    </row>
    <row r="734" spans="1:1" x14ac:dyDescent="0.2">
      <c r="A734"/>
    </row>
    <row r="735" spans="1:1" x14ac:dyDescent="0.2">
      <c r="A735"/>
    </row>
    <row r="736" spans="1:1" x14ac:dyDescent="0.2">
      <c r="A736"/>
    </row>
    <row r="737" spans="1:1" x14ac:dyDescent="0.2">
      <c r="A737"/>
    </row>
    <row r="738" spans="1:1" x14ac:dyDescent="0.2">
      <c r="A738"/>
    </row>
    <row r="739" spans="1:1" x14ac:dyDescent="0.2">
      <c r="A739"/>
    </row>
    <row r="740" spans="1:1" x14ac:dyDescent="0.2">
      <c r="A740"/>
    </row>
    <row r="741" spans="1:1" x14ac:dyDescent="0.2">
      <c r="A741"/>
    </row>
    <row r="742" spans="1:1" x14ac:dyDescent="0.2">
      <c r="A742"/>
    </row>
    <row r="743" spans="1:1" x14ac:dyDescent="0.2">
      <c r="A743"/>
    </row>
    <row r="744" spans="1:1" x14ac:dyDescent="0.2">
      <c r="A744"/>
    </row>
    <row r="745" spans="1:1" x14ac:dyDescent="0.2">
      <c r="A745"/>
    </row>
    <row r="746" spans="1:1" x14ac:dyDescent="0.2">
      <c r="A746"/>
    </row>
    <row r="747" spans="1:1" x14ac:dyDescent="0.2">
      <c r="A747"/>
    </row>
    <row r="748" spans="1:1" x14ac:dyDescent="0.2">
      <c r="A748"/>
    </row>
    <row r="749" spans="1:1" x14ac:dyDescent="0.2">
      <c r="A749"/>
    </row>
    <row r="750" spans="1:1" x14ac:dyDescent="0.2">
      <c r="A750"/>
    </row>
    <row r="751" spans="1:1" x14ac:dyDescent="0.2">
      <c r="A751"/>
    </row>
    <row r="752" spans="1:1" x14ac:dyDescent="0.2">
      <c r="A752"/>
    </row>
    <row r="753" spans="1:1" x14ac:dyDescent="0.2">
      <c r="A753"/>
    </row>
    <row r="754" spans="1:1" x14ac:dyDescent="0.2">
      <c r="A754"/>
    </row>
    <row r="755" spans="1:1" x14ac:dyDescent="0.2">
      <c r="A755"/>
    </row>
    <row r="756" spans="1:1" x14ac:dyDescent="0.2">
      <c r="A756"/>
    </row>
    <row r="757" spans="1:1" x14ac:dyDescent="0.2">
      <c r="A757"/>
    </row>
    <row r="758" spans="1:1" x14ac:dyDescent="0.2">
      <c r="A758"/>
    </row>
    <row r="759" spans="1:1" x14ac:dyDescent="0.2">
      <c r="A759"/>
    </row>
    <row r="760" spans="1:1" x14ac:dyDescent="0.2">
      <c r="A760"/>
    </row>
    <row r="761" spans="1:1" x14ac:dyDescent="0.2">
      <c r="A761"/>
    </row>
    <row r="762" spans="1:1" x14ac:dyDescent="0.2">
      <c r="A762"/>
    </row>
    <row r="763" spans="1:1" x14ac:dyDescent="0.2">
      <c r="A763"/>
    </row>
    <row r="764" spans="1:1" x14ac:dyDescent="0.2">
      <c r="A764"/>
    </row>
    <row r="765" spans="1:1" x14ac:dyDescent="0.2">
      <c r="A765"/>
    </row>
    <row r="766" spans="1:1" x14ac:dyDescent="0.2">
      <c r="A766"/>
    </row>
    <row r="767" spans="1:1" x14ac:dyDescent="0.2">
      <c r="A767"/>
    </row>
    <row r="768" spans="1:1" x14ac:dyDescent="0.2">
      <c r="A768"/>
    </row>
    <row r="769" spans="1:1" x14ac:dyDescent="0.2">
      <c r="A769"/>
    </row>
    <row r="770" spans="1:1" x14ac:dyDescent="0.2">
      <c r="A770"/>
    </row>
    <row r="771" spans="1:1" x14ac:dyDescent="0.2">
      <c r="A771"/>
    </row>
    <row r="772" spans="1:1" x14ac:dyDescent="0.2">
      <c r="A772"/>
    </row>
    <row r="773" spans="1:1" x14ac:dyDescent="0.2">
      <c r="A773"/>
    </row>
    <row r="774" spans="1:1" x14ac:dyDescent="0.2">
      <c r="A774"/>
    </row>
    <row r="775" spans="1:1" x14ac:dyDescent="0.2">
      <c r="A775"/>
    </row>
    <row r="776" spans="1:1" x14ac:dyDescent="0.2">
      <c r="A776"/>
    </row>
    <row r="777" spans="1:1" x14ac:dyDescent="0.2">
      <c r="A777"/>
    </row>
    <row r="778" spans="1:1" x14ac:dyDescent="0.2">
      <c r="A778"/>
    </row>
    <row r="779" spans="1:1" x14ac:dyDescent="0.2">
      <c r="A779"/>
    </row>
    <row r="780" spans="1:1" x14ac:dyDescent="0.2">
      <c r="A780"/>
    </row>
    <row r="781" spans="1:1" x14ac:dyDescent="0.2">
      <c r="A781"/>
    </row>
    <row r="782" spans="1:1" x14ac:dyDescent="0.2">
      <c r="A782"/>
    </row>
    <row r="783" spans="1:1" x14ac:dyDescent="0.2">
      <c r="A783"/>
    </row>
    <row r="784" spans="1:1" x14ac:dyDescent="0.2">
      <c r="A784"/>
    </row>
    <row r="785" spans="1:1" x14ac:dyDescent="0.2">
      <c r="A785"/>
    </row>
    <row r="786" spans="1:1" x14ac:dyDescent="0.2">
      <c r="A786"/>
    </row>
    <row r="787" spans="1:1" x14ac:dyDescent="0.2">
      <c r="A787"/>
    </row>
    <row r="788" spans="1:1" x14ac:dyDescent="0.2">
      <c r="A788"/>
    </row>
    <row r="789" spans="1:1" x14ac:dyDescent="0.2">
      <c r="A789"/>
    </row>
    <row r="790" spans="1:1" x14ac:dyDescent="0.2">
      <c r="A790"/>
    </row>
    <row r="791" spans="1:1" x14ac:dyDescent="0.2">
      <c r="A791"/>
    </row>
    <row r="792" spans="1:1" x14ac:dyDescent="0.2">
      <c r="A792"/>
    </row>
    <row r="793" spans="1:1" x14ac:dyDescent="0.2">
      <c r="A793"/>
    </row>
    <row r="794" spans="1:1" x14ac:dyDescent="0.2">
      <c r="A794"/>
    </row>
    <row r="795" spans="1:1" x14ac:dyDescent="0.2">
      <c r="A795"/>
    </row>
    <row r="796" spans="1:1" x14ac:dyDescent="0.2">
      <c r="A796"/>
    </row>
    <row r="797" spans="1:1" x14ac:dyDescent="0.2">
      <c r="A797"/>
    </row>
    <row r="798" spans="1:1" x14ac:dyDescent="0.2">
      <c r="A798"/>
    </row>
    <row r="799" spans="1:1" x14ac:dyDescent="0.2">
      <c r="A799"/>
    </row>
    <row r="800" spans="1:1" x14ac:dyDescent="0.2">
      <c r="A800"/>
    </row>
    <row r="801" spans="1:1" x14ac:dyDescent="0.2">
      <c r="A801"/>
    </row>
    <row r="802" spans="1:1" x14ac:dyDescent="0.2">
      <c r="A802"/>
    </row>
    <row r="803" spans="1:1" x14ac:dyDescent="0.2">
      <c r="A803"/>
    </row>
    <row r="804" spans="1:1" x14ac:dyDescent="0.2">
      <c r="A804"/>
    </row>
    <row r="805" spans="1:1" x14ac:dyDescent="0.2">
      <c r="A805"/>
    </row>
    <row r="806" spans="1:1" x14ac:dyDescent="0.2">
      <c r="A806"/>
    </row>
    <row r="807" spans="1:1" x14ac:dyDescent="0.2">
      <c r="A807"/>
    </row>
    <row r="808" spans="1:1" x14ac:dyDescent="0.2">
      <c r="A808"/>
    </row>
    <row r="809" spans="1:1" x14ac:dyDescent="0.2">
      <c r="A809"/>
    </row>
    <row r="810" spans="1:1" x14ac:dyDescent="0.2">
      <c r="A810"/>
    </row>
    <row r="811" spans="1:1" x14ac:dyDescent="0.2">
      <c r="A811"/>
    </row>
    <row r="812" spans="1:1" x14ac:dyDescent="0.2">
      <c r="A812"/>
    </row>
    <row r="813" spans="1:1" x14ac:dyDescent="0.2">
      <c r="A813"/>
    </row>
    <row r="814" spans="1:1" x14ac:dyDescent="0.2">
      <c r="A814"/>
    </row>
    <row r="815" spans="1:1" x14ac:dyDescent="0.2">
      <c r="A815"/>
    </row>
    <row r="816" spans="1:1" x14ac:dyDescent="0.2">
      <c r="A816"/>
    </row>
    <row r="817" spans="1:1" x14ac:dyDescent="0.2">
      <c r="A817"/>
    </row>
    <row r="818" spans="1:1" x14ac:dyDescent="0.2">
      <c r="A818"/>
    </row>
    <row r="819" spans="1:1" x14ac:dyDescent="0.2">
      <c r="A819"/>
    </row>
    <row r="820" spans="1:1" x14ac:dyDescent="0.2">
      <c r="A820"/>
    </row>
    <row r="821" spans="1:1" x14ac:dyDescent="0.2">
      <c r="A821"/>
    </row>
    <row r="822" spans="1:1" x14ac:dyDescent="0.2">
      <c r="A822"/>
    </row>
    <row r="823" spans="1:1" x14ac:dyDescent="0.2">
      <c r="A823"/>
    </row>
    <row r="824" spans="1:1" x14ac:dyDescent="0.2">
      <c r="A824"/>
    </row>
    <row r="825" spans="1:1" x14ac:dyDescent="0.2">
      <c r="A825"/>
    </row>
    <row r="826" spans="1:1" x14ac:dyDescent="0.2">
      <c r="A826"/>
    </row>
    <row r="827" spans="1:1" x14ac:dyDescent="0.2">
      <c r="A827"/>
    </row>
    <row r="828" spans="1:1" x14ac:dyDescent="0.2">
      <c r="A828"/>
    </row>
    <row r="829" spans="1:1" x14ac:dyDescent="0.2">
      <c r="A829"/>
    </row>
    <row r="830" spans="1:1" x14ac:dyDescent="0.2">
      <c r="A830"/>
    </row>
    <row r="831" spans="1:1" x14ac:dyDescent="0.2">
      <c r="A831"/>
    </row>
    <row r="832" spans="1:1" x14ac:dyDescent="0.2">
      <c r="A832"/>
    </row>
    <row r="833" spans="1:1" x14ac:dyDescent="0.2">
      <c r="A833"/>
    </row>
    <row r="834" spans="1:1" x14ac:dyDescent="0.2">
      <c r="A834"/>
    </row>
    <row r="835" spans="1:1" x14ac:dyDescent="0.2">
      <c r="A835"/>
    </row>
    <row r="836" spans="1:1" x14ac:dyDescent="0.2">
      <c r="A836"/>
    </row>
    <row r="837" spans="1:1" x14ac:dyDescent="0.2">
      <c r="A837"/>
    </row>
    <row r="838" spans="1:1" x14ac:dyDescent="0.2">
      <c r="A838"/>
    </row>
    <row r="839" spans="1:1" x14ac:dyDescent="0.2">
      <c r="A839"/>
    </row>
    <row r="840" spans="1:1" x14ac:dyDescent="0.2">
      <c r="A840"/>
    </row>
    <row r="841" spans="1:1" x14ac:dyDescent="0.2">
      <c r="A841"/>
    </row>
    <row r="842" spans="1:1" x14ac:dyDescent="0.2">
      <c r="A842"/>
    </row>
    <row r="843" spans="1:1" x14ac:dyDescent="0.2">
      <c r="A843"/>
    </row>
    <row r="844" spans="1:1" x14ac:dyDescent="0.2">
      <c r="A844"/>
    </row>
    <row r="845" spans="1:1" x14ac:dyDescent="0.2">
      <c r="A845"/>
    </row>
    <row r="846" spans="1:1" x14ac:dyDescent="0.2">
      <c r="A846"/>
    </row>
    <row r="847" spans="1:1" x14ac:dyDescent="0.2">
      <c r="A847"/>
    </row>
    <row r="848" spans="1:1" x14ac:dyDescent="0.2">
      <c r="A848"/>
    </row>
    <row r="849" spans="1:1" x14ac:dyDescent="0.2">
      <c r="A849"/>
    </row>
    <row r="850" spans="1:1" x14ac:dyDescent="0.2">
      <c r="A850"/>
    </row>
    <row r="851" spans="1:1" x14ac:dyDescent="0.2">
      <c r="A851"/>
    </row>
    <row r="852" spans="1:1" x14ac:dyDescent="0.2">
      <c r="A852"/>
    </row>
    <row r="853" spans="1:1" x14ac:dyDescent="0.2">
      <c r="A853"/>
    </row>
    <row r="854" spans="1:1" x14ac:dyDescent="0.2">
      <c r="A854"/>
    </row>
    <row r="855" spans="1:1" x14ac:dyDescent="0.2">
      <c r="A855"/>
    </row>
    <row r="856" spans="1:1" x14ac:dyDescent="0.2">
      <c r="A856"/>
    </row>
    <row r="857" spans="1:1" x14ac:dyDescent="0.2">
      <c r="A857"/>
    </row>
    <row r="858" spans="1:1" x14ac:dyDescent="0.2">
      <c r="A858"/>
    </row>
    <row r="859" spans="1:1" x14ac:dyDescent="0.2">
      <c r="A859"/>
    </row>
    <row r="860" spans="1:1" x14ac:dyDescent="0.2">
      <c r="A860"/>
    </row>
    <row r="861" spans="1:1" x14ac:dyDescent="0.2">
      <c r="A861"/>
    </row>
    <row r="862" spans="1:1" x14ac:dyDescent="0.2">
      <c r="A862"/>
    </row>
    <row r="863" spans="1:1" x14ac:dyDescent="0.2">
      <c r="A863"/>
    </row>
    <row r="864" spans="1:1" x14ac:dyDescent="0.2">
      <c r="A864"/>
    </row>
    <row r="865" spans="1:1" x14ac:dyDescent="0.2">
      <c r="A865"/>
    </row>
    <row r="866" spans="1:1" x14ac:dyDescent="0.2">
      <c r="A866"/>
    </row>
    <row r="867" spans="1:1" x14ac:dyDescent="0.2">
      <c r="A867"/>
    </row>
    <row r="868" spans="1:1" x14ac:dyDescent="0.2">
      <c r="A868"/>
    </row>
    <row r="869" spans="1:1" x14ac:dyDescent="0.2">
      <c r="A869"/>
    </row>
    <row r="870" spans="1:1" x14ac:dyDescent="0.2">
      <c r="A870"/>
    </row>
    <row r="871" spans="1:1" x14ac:dyDescent="0.2">
      <c r="A871"/>
    </row>
    <row r="872" spans="1:1" x14ac:dyDescent="0.2">
      <c r="A872"/>
    </row>
    <row r="873" spans="1:1" x14ac:dyDescent="0.2">
      <c r="A873"/>
    </row>
    <row r="874" spans="1:1" x14ac:dyDescent="0.2">
      <c r="A874"/>
    </row>
    <row r="875" spans="1:1" x14ac:dyDescent="0.2">
      <c r="A875"/>
    </row>
    <row r="876" spans="1:1" x14ac:dyDescent="0.2">
      <c r="A876"/>
    </row>
    <row r="877" spans="1:1" x14ac:dyDescent="0.2">
      <c r="A877"/>
    </row>
    <row r="878" spans="1:1" x14ac:dyDescent="0.2">
      <c r="A878"/>
    </row>
    <row r="879" spans="1:1" x14ac:dyDescent="0.2">
      <c r="A879"/>
    </row>
    <row r="880" spans="1:1" x14ac:dyDescent="0.2">
      <c r="A880"/>
    </row>
    <row r="881" spans="1:1" x14ac:dyDescent="0.2">
      <c r="A881"/>
    </row>
    <row r="882" spans="1:1" x14ac:dyDescent="0.2">
      <c r="A882"/>
    </row>
    <row r="883" spans="1:1" x14ac:dyDescent="0.2">
      <c r="A883"/>
    </row>
    <row r="884" spans="1:1" x14ac:dyDescent="0.2">
      <c r="A884"/>
    </row>
    <row r="885" spans="1:1" x14ac:dyDescent="0.2">
      <c r="A885"/>
    </row>
    <row r="886" spans="1:1" x14ac:dyDescent="0.2">
      <c r="A886"/>
    </row>
    <row r="887" spans="1:1" x14ac:dyDescent="0.2">
      <c r="A887"/>
    </row>
    <row r="888" spans="1:1" x14ac:dyDescent="0.2">
      <c r="A888"/>
    </row>
    <row r="889" spans="1:1" x14ac:dyDescent="0.2">
      <c r="A889"/>
    </row>
    <row r="890" spans="1:1" x14ac:dyDescent="0.2">
      <c r="A890"/>
    </row>
    <row r="891" spans="1:1" x14ac:dyDescent="0.2">
      <c r="A891"/>
    </row>
    <row r="892" spans="1:1" x14ac:dyDescent="0.2">
      <c r="A892"/>
    </row>
    <row r="893" spans="1:1" x14ac:dyDescent="0.2">
      <c r="A893"/>
    </row>
    <row r="894" spans="1:1" x14ac:dyDescent="0.2">
      <c r="A894"/>
    </row>
    <row r="895" spans="1:1" x14ac:dyDescent="0.2">
      <c r="A895"/>
    </row>
    <row r="896" spans="1:1" x14ac:dyDescent="0.2">
      <c r="A896"/>
    </row>
    <row r="897" spans="1:1" x14ac:dyDescent="0.2">
      <c r="A897"/>
    </row>
    <row r="898" spans="1:1" x14ac:dyDescent="0.2">
      <c r="A898"/>
    </row>
    <row r="899" spans="1:1" x14ac:dyDescent="0.2">
      <c r="A899"/>
    </row>
    <row r="900" spans="1:1" x14ac:dyDescent="0.2">
      <c r="A900"/>
    </row>
    <row r="901" spans="1:1" x14ac:dyDescent="0.2">
      <c r="A901"/>
    </row>
    <row r="902" spans="1:1" x14ac:dyDescent="0.2">
      <c r="A902"/>
    </row>
    <row r="903" spans="1:1" x14ac:dyDescent="0.2">
      <c r="A903"/>
    </row>
    <row r="904" spans="1:1" x14ac:dyDescent="0.2">
      <c r="A904"/>
    </row>
    <row r="905" spans="1:1" x14ac:dyDescent="0.2">
      <c r="A905"/>
    </row>
    <row r="906" spans="1:1" x14ac:dyDescent="0.2">
      <c r="A906"/>
    </row>
    <row r="907" spans="1:1" x14ac:dyDescent="0.2">
      <c r="A907"/>
    </row>
    <row r="908" spans="1:1" x14ac:dyDescent="0.2">
      <c r="A908"/>
    </row>
    <row r="909" spans="1:1" x14ac:dyDescent="0.2">
      <c r="A909"/>
    </row>
    <row r="910" spans="1:1" x14ac:dyDescent="0.2">
      <c r="A910"/>
    </row>
    <row r="911" spans="1:1" x14ac:dyDescent="0.2">
      <c r="A911"/>
    </row>
    <row r="912" spans="1:1" x14ac:dyDescent="0.2">
      <c r="A912"/>
    </row>
    <row r="913" spans="1:1" x14ac:dyDescent="0.2">
      <c r="A913"/>
    </row>
    <row r="914" spans="1:1" x14ac:dyDescent="0.2">
      <c r="A914"/>
    </row>
    <row r="915" spans="1:1" x14ac:dyDescent="0.2">
      <c r="A915"/>
    </row>
    <row r="916" spans="1:1" x14ac:dyDescent="0.2">
      <c r="A916"/>
    </row>
    <row r="917" spans="1:1" x14ac:dyDescent="0.2">
      <c r="A917"/>
    </row>
    <row r="918" spans="1:1" x14ac:dyDescent="0.2">
      <c r="A918"/>
    </row>
    <row r="919" spans="1:1" x14ac:dyDescent="0.2">
      <c r="A919"/>
    </row>
    <row r="920" spans="1:1" x14ac:dyDescent="0.2">
      <c r="A920"/>
    </row>
    <row r="921" spans="1:1" x14ac:dyDescent="0.2">
      <c r="A921"/>
    </row>
    <row r="922" spans="1:1" x14ac:dyDescent="0.2">
      <c r="A922"/>
    </row>
    <row r="923" spans="1:1" x14ac:dyDescent="0.2">
      <c r="A923"/>
    </row>
    <row r="924" spans="1:1" x14ac:dyDescent="0.2">
      <c r="A924"/>
    </row>
    <row r="925" spans="1:1" x14ac:dyDescent="0.2">
      <c r="A925"/>
    </row>
    <row r="926" spans="1:1" x14ac:dyDescent="0.2">
      <c r="A926"/>
    </row>
    <row r="927" spans="1:1" x14ac:dyDescent="0.2">
      <c r="A927"/>
    </row>
    <row r="928" spans="1:1" x14ac:dyDescent="0.2">
      <c r="A928"/>
    </row>
    <row r="929" spans="1:1" x14ac:dyDescent="0.2">
      <c r="A929"/>
    </row>
    <row r="930" spans="1:1" x14ac:dyDescent="0.2">
      <c r="A930"/>
    </row>
    <row r="931" spans="1:1" x14ac:dyDescent="0.2">
      <c r="A931"/>
    </row>
    <row r="932" spans="1:1" x14ac:dyDescent="0.2">
      <c r="A932"/>
    </row>
    <row r="933" spans="1:1" x14ac:dyDescent="0.2">
      <c r="A933"/>
    </row>
    <row r="934" spans="1:1" x14ac:dyDescent="0.2">
      <c r="A934"/>
    </row>
    <row r="935" spans="1:1" x14ac:dyDescent="0.2">
      <c r="A935"/>
    </row>
    <row r="936" spans="1:1" x14ac:dyDescent="0.2">
      <c r="A936"/>
    </row>
    <row r="937" spans="1:1" x14ac:dyDescent="0.2">
      <c r="A937"/>
    </row>
    <row r="938" spans="1:1" x14ac:dyDescent="0.2">
      <c r="A938"/>
    </row>
    <row r="939" spans="1:1" x14ac:dyDescent="0.2">
      <c r="A939"/>
    </row>
    <row r="940" spans="1:1" x14ac:dyDescent="0.2">
      <c r="A940"/>
    </row>
    <row r="941" spans="1:1" x14ac:dyDescent="0.2">
      <c r="A941"/>
    </row>
    <row r="942" spans="1:1" x14ac:dyDescent="0.2">
      <c r="A942"/>
    </row>
    <row r="943" spans="1:1" x14ac:dyDescent="0.2">
      <c r="A943"/>
    </row>
    <row r="944" spans="1:1" x14ac:dyDescent="0.2">
      <c r="A944"/>
    </row>
    <row r="945" spans="1:1" x14ac:dyDescent="0.2">
      <c r="A945"/>
    </row>
    <row r="946" spans="1:1" x14ac:dyDescent="0.2">
      <c r="A946"/>
    </row>
    <row r="947" spans="1:1" x14ac:dyDescent="0.2">
      <c r="A947"/>
    </row>
    <row r="948" spans="1:1" x14ac:dyDescent="0.2">
      <c r="A948"/>
    </row>
    <row r="949" spans="1:1" x14ac:dyDescent="0.2">
      <c r="A949"/>
    </row>
    <row r="950" spans="1:1" x14ac:dyDescent="0.2">
      <c r="A950"/>
    </row>
    <row r="951" spans="1:1" x14ac:dyDescent="0.2">
      <c r="A951"/>
    </row>
    <row r="952" spans="1:1" x14ac:dyDescent="0.2">
      <c r="A952"/>
    </row>
    <row r="953" spans="1:1" x14ac:dyDescent="0.2">
      <c r="A953"/>
    </row>
    <row r="954" spans="1:1" x14ac:dyDescent="0.2">
      <c r="A954"/>
    </row>
    <row r="955" spans="1:1" x14ac:dyDescent="0.2">
      <c r="A955"/>
    </row>
    <row r="956" spans="1:1" x14ac:dyDescent="0.2">
      <c r="A956"/>
    </row>
    <row r="957" spans="1:1" x14ac:dyDescent="0.2">
      <c r="A957"/>
    </row>
    <row r="958" spans="1:1" x14ac:dyDescent="0.2">
      <c r="A958"/>
    </row>
    <row r="959" spans="1:1" x14ac:dyDescent="0.2">
      <c r="A959"/>
    </row>
    <row r="960" spans="1:1" x14ac:dyDescent="0.2">
      <c r="A960"/>
    </row>
    <row r="961" spans="1:1" x14ac:dyDescent="0.2">
      <c r="A961"/>
    </row>
    <row r="962" spans="1:1" x14ac:dyDescent="0.2">
      <c r="A962"/>
    </row>
    <row r="963" spans="1:1" x14ac:dyDescent="0.2">
      <c r="A963"/>
    </row>
    <row r="964" spans="1:1" x14ac:dyDescent="0.2">
      <c r="A964"/>
    </row>
    <row r="965" spans="1:1" x14ac:dyDescent="0.2">
      <c r="A965"/>
    </row>
    <row r="966" spans="1:1" x14ac:dyDescent="0.2">
      <c r="A966"/>
    </row>
    <row r="967" spans="1:1" x14ac:dyDescent="0.2">
      <c r="A967"/>
    </row>
    <row r="968" spans="1:1" x14ac:dyDescent="0.2">
      <c r="A968"/>
    </row>
    <row r="969" spans="1:1" x14ac:dyDescent="0.2">
      <c r="A969"/>
    </row>
    <row r="970" spans="1:1" x14ac:dyDescent="0.2">
      <c r="A970"/>
    </row>
    <row r="971" spans="1:1" x14ac:dyDescent="0.2">
      <c r="A971"/>
    </row>
    <row r="972" spans="1:1" x14ac:dyDescent="0.2">
      <c r="A972"/>
    </row>
    <row r="973" spans="1:1" x14ac:dyDescent="0.2">
      <c r="A973"/>
    </row>
    <row r="974" spans="1:1" x14ac:dyDescent="0.2">
      <c r="A974"/>
    </row>
    <row r="975" spans="1:1" x14ac:dyDescent="0.2">
      <c r="A975"/>
    </row>
    <row r="976" spans="1:1" x14ac:dyDescent="0.2">
      <c r="A976"/>
    </row>
    <row r="977" spans="1:1" x14ac:dyDescent="0.2">
      <c r="A977"/>
    </row>
    <row r="978" spans="1:1" x14ac:dyDescent="0.2">
      <c r="A978"/>
    </row>
    <row r="979" spans="1:1" x14ac:dyDescent="0.2">
      <c r="A979"/>
    </row>
    <row r="980" spans="1:1" x14ac:dyDescent="0.2">
      <c r="A980"/>
    </row>
    <row r="981" spans="1:1" x14ac:dyDescent="0.2">
      <c r="A981"/>
    </row>
    <row r="982" spans="1:1" x14ac:dyDescent="0.2">
      <c r="A982"/>
    </row>
    <row r="983" spans="1:1" x14ac:dyDescent="0.2">
      <c r="A983"/>
    </row>
    <row r="984" spans="1:1" x14ac:dyDescent="0.2">
      <c r="A984"/>
    </row>
    <row r="985" spans="1:1" x14ac:dyDescent="0.2">
      <c r="A985"/>
    </row>
    <row r="986" spans="1:1" x14ac:dyDescent="0.2">
      <c r="A986"/>
    </row>
    <row r="987" spans="1:1" x14ac:dyDescent="0.2">
      <c r="A987"/>
    </row>
    <row r="988" spans="1:1" x14ac:dyDescent="0.2">
      <c r="A988"/>
    </row>
    <row r="989" spans="1:1" x14ac:dyDescent="0.2">
      <c r="A989"/>
    </row>
    <row r="990" spans="1:1" x14ac:dyDescent="0.2">
      <c r="A990"/>
    </row>
    <row r="991" spans="1:1" x14ac:dyDescent="0.2">
      <c r="A991"/>
    </row>
    <row r="992" spans="1:1" x14ac:dyDescent="0.2">
      <c r="A992"/>
    </row>
    <row r="993" spans="1:1" x14ac:dyDescent="0.2">
      <c r="A993"/>
    </row>
    <row r="994" spans="1:1" x14ac:dyDescent="0.2">
      <c r="A994"/>
    </row>
    <row r="995" spans="1:1" x14ac:dyDescent="0.2">
      <c r="A995"/>
    </row>
    <row r="996" spans="1:1" x14ac:dyDescent="0.2">
      <c r="A996"/>
    </row>
    <row r="997" spans="1:1" x14ac:dyDescent="0.2">
      <c r="A997"/>
    </row>
    <row r="998" spans="1:1" x14ac:dyDescent="0.2">
      <c r="A998"/>
    </row>
    <row r="999" spans="1:1" x14ac:dyDescent="0.2">
      <c r="A999"/>
    </row>
    <row r="1000" spans="1:1" x14ac:dyDescent="0.2">
      <c r="A1000"/>
    </row>
    <row r="1001" spans="1:1" x14ac:dyDescent="0.2">
      <c r="A1001"/>
    </row>
    <row r="1002" spans="1:1" x14ac:dyDescent="0.2">
      <c r="A1002"/>
    </row>
    <row r="1003" spans="1:1" x14ac:dyDescent="0.2">
      <c r="A1003"/>
    </row>
    <row r="1004" spans="1:1" x14ac:dyDescent="0.2">
      <c r="A1004"/>
    </row>
    <row r="1005" spans="1:1" x14ac:dyDescent="0.2">
      <c r="A1005"/>
    </row>
    <row r="1006" spans="1:1" x14ac:dyDescent="0.2">
      <c r="A1006"/>
    </row>
    <row r="1007" spans="1:1" x14ac:dyDescent="0.2">
      <c r="A1007"/>
    </row>
    <row r="1008" spans="1:1" x14ac:dyDescent="0.2">
      <c r="A1008"/>
    </row>
    <row r="1009" spans="1:1" x14ac:dyDescent="0.2">
      <c r="A1009"/>
    </row>
    <row r="1010" spans="1:1" x14ac:dyDescent="0.2">
      <c r="A1010"/>
    </row>
    <row r="1011" spans="1:1" x14ac:dyDescent="0.2">
      <c r="A1011"/>
    </row>
    <row r="1012" spans="1:1" x14ac:dyDescent="0.2">
      <c r="A1012"/>
    </row>
    <row r="1013" spans="1:1" x14ac:dyDescent="0.2">
      <c r="A1013"/>
    </row>
    <row r="1014" spans="1:1" x14ac:dyDescent="0.2">
      <c r="A1014"/>
    </row>
    <row r="1015" spans="1:1" x14ac:dyDescent="0.2">
      <c r="A1015"/>
    </row>
    <row r="1016" spans="1:1" x14ac:dyDescent="0.2">
      <c r="A1016"/>
    </row>
    <row r="1017" spans="1:1" x14ac:dyDescent="0.2">
      <c r="A1017"/>
    </row>
    <row r="1018" spans="1:1" x14ac:dyDescent="0.2">
      <c r="A1018"/>
    </row>
    <row r="1019" spans="1:1" x14ac:dyDescent="0.2">
      <c r="A1019"/>
    </row>
    <row r="1020" spans="1:1" x14ac:dyDescent="0.2">
      <c r="A1020"/>
    </row>
    <row r="1021" spans="1:1" x14ac:dyDescent="0.2">
      <c r="A1021"/>
    </row>
    <row r="1022" spans="1:1" x14ac:dyDescent="0.2">
      <c r="A1022"/>
    </row>
    <row r="1023" spans="1:1" x14ac:dyDescent="0.2">
      <c r="A1023"/>
    </row>
  </sheetData>
  <mergeCells count="4">
    <mergeCell ref="N1:N2"/>
    <mergeCell ref="B1:F1"/>
    <mergeCell ref="L1:L2"/>
    <mergeCell ref="M1:M2"/>
  </mergeCells>
  <phoneticPr fontId="36" type="noConversion"/>
  <pageMargins left="0.78740157499999996" right="0.78740157499999996" top="0.984251969" bottom="0.984251969" header="0.4921259845" footer="0.4921259845"/>
  <pageSetup paperSize="9" orientation="portrait" horizontalDpi="4294967294" verticalDpi="1200" r:id="rId1"/>
  <headerFooter alignWithMargins="0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133</vt:i4>
      </vt:variant>
    </vt:vector>
  </HeadingPairs>
  <TitlesOfParts>
    <vt:vector size="137" baseType="lpstr">
      <vt:lpstr>Rencontre 1</vt:lpstr>
      <vt:lpstr>Rencontre 2</vt:lpstr>
      <vt:lpstr>Rencontre 3</vt:lpstr>
      <vt:lpstr>Joueurs</vt:lpstr>
      <vt:lpstr>Avion_Joueurs</vt:lpstr>
      <vt:lpstr>Billy_Joueurs</vt:lpstr>
      <vt:lpstr>Calais_Joueurs</vt:lpstr>
      <vt:lpstr>'Rencontre 2'!Capitaine_receveur</vt:lpstr>
      <vt:lpstr>'Rencontre 3'!Capitaine_receveur</vt:lpstr>
      <vt:lpstr>Capitaine_receveur</vt:lpstr>
      <vt:lpstr>'Rencontre 2'!Capitaine_visiteur</vt:lpstr>
      <vt:lpstr>'Rencontre 3'!Capitaine_visiteur</vt:lpstr>
      <vt:lpstr>Capitaine_visiteur</vt:lpstr>
      <vt:lpstr>Carvin_Joueurs</vt:lpstr>
      <vt:lpstr>'Rencontre 2'!Cat_01_receveur</vt:lpstr>
      <vt:lpstr>'Rencontre 3'!Cat_01_receveur</vt:lpstr>
      <vt:lpstr>Cat_01_receveur</vt:lpstr>
      <vt:lpstr>'Rencontre 2'!Cat_01_visiteur</vt:lpstr>
      <vt:lpstr>'Rencontre 3'!Cat_01_visiteur</vt:lpstr>
      <vt:lpstr>Cat_01_visiteur</vt:lpstr>
      <vt:lpstr>'Rencontre 2'!Cat_02_receveur</vt:lpstr>
      <vt:lpstr>'Rencontre 3'!Cat_02_receveur</vt:lpstr>
      <vt:lpstr>Cat_02_receveur</vt:lpstr>
      <vt:lpstr>'Rencontre 2'!Cat_02_visiteur</vt:lpstr>
      <vt:lpstr>'Rencontre 3'!Cat_02_visiteur</vt:lpstr>
      <vt:lpstr>Cat_02_visiteur</vt:lpstr>
      <vt:lpstr>'Rencontre 2'!Cat_03_receveur</vt:lpstr>
      <vt:lpstr>'Rencontre 3'!Cat_03_receveur</vt:lpstr>
      <vt:lpstr>Cat_03_receveur</vt:lpstr>
      <vt:lpstr>'Rencontre 2'!Cat_03_visiteur</vt:lpstr>
      <vt:lpstr>'Rencontre 3'!Cat_03_visiteur</vt:lpstr>
      <vt:lpstr>Cat_03_visiteur</vt:lpstr>
      <vt:lpstr>'Rencontre 2'!Club_Receveur</vt:lpstr>
      <vt:lpstr>'Rencontre 3'!Club_Receveur</vt:lpstr>
      <vt:lpstr>Club_Receveur</vt:lpstr>
      <vt:lpstr>'Rencontre 2'!Club_Visiteur</vt:lpstr>
      <vt:lpstr>'Rencontre 3'!Club_Visiteur</vt:lpstr>
      <vt:lpstr>Club_Visiteur</vt:lpstr>
      <vt:lpstr>Courrieres_Joueurs</vt:lpstr>
      <vt:lpstr>Cucq_Joueurs</vt:lpstr>
      <vt:lpstr>'Rencontre 2'!date</vt:lpstr>
      <vt:lpstr>'Rencontre 3'!date</vt:lpstr>
      <vt:lpstr>date</vt:lpstr>
      <vt:lpstr>'Rencontre 2'!Distance_01</vt:lpstr>
      <vt:lpstr>'Rencontre 3'!Distance_01</vt:lpstr>
      <vt:lpstr>Distance_01</vt:lpstr>
      <vt:lpstr>'Rencontre 2'!Distance_02</vt:lpstr>
      <vt:lpstr>'Rencontre 3'!Distance_02</vt:lpstr>
      <vt:lpstr>Distance_02</vt:lpstr>
      <vt:lpstr>'Rencontre 2'!Distance_03</vt:lpstr>
      <vt:lpstr>'Rencontre 3'!Distance_03</vt:lpstr>
      <vt:lpstr>Distance_03</vt:lpstr>
      <vt:lpstr>Divion_Joueurs</vt:lpstr>
      <vt:lpstr>'Rencontre 2'!Division</vt:lpstr>
      <vt:lpstr>'Rencontre 3'!Division</vt:lpstr>
      <vt:lpstr>Division</vt:lpstr>
      <vt:lpstr>Fouquieres_Joueurs</vt:lpstr>
      <vt:lpstr>Lens_Joueurs</vt:lpstr>
      <vt:lpstr>LeTouquet_Joueurs</vt:lpstr>
      <vt:lpstr>Liste_Joueurs</vt:lpstr>
      <vt:lpstr>'Rencontre 2'!Mode_de_Jeu_01</vt:lpstr>
      <vt:lpstr>'Rencontre 3'!Mode_de_Jeu_01</vt:lpstr>
      <vt:lpstr>Mode_de_Jeu_01</vt:lpstr>
      <vt:lpstr>'Rencontre 2'!Mode_de_Jeu_02</vt:lpstr>
      <vt:lpstr>'Rencontre 3'!Mode_de_Jeu_02</vt:lpstr>
      <vt:lpstr>Mode_de_Jeu_02</vt:lpstr>
      <vt:lpstr>'Rencontre 2'!Mode_de_Jeu_03</vt:lpstr>
      <vt:lpstr>'Rencontre 3'!Mode_de_Jeu_03</vt:lpstr>
      <vt:lpstr>Mode_de_Jeu_03</vt:lpstr>
      <vt:lpstr>'Rencontre 2'!nom_01_receveur</vt:lpstr>
      <vt:lpstr>'Rencontre 3'!nom_01_receveur</vt:lpstr>
      <vt:lpstr>nom_01_receveur</vt:lpstr>
      <vt:lpstr>'Rencontre 2'!nom_01_visiteur</vt:lpstr>
      <vt:lpstr>'Rencontre 3'!nom_01_visiteur</vt:lpstr>
      <vt:lpstr>nom_01_visiteur</vt:lpstr>
      <vt:lpstr>'Rencontre 2'!nom_02_receveur</vt:lpstr>
      <vt:lpstr>'Rencontre 3'!nom_02_receveur</vt:lpstr>
      <vt:lpstr>nom_02_receveur</vt:lpstr>
      <vt:lpstr>'Rencontre 2'!nom_02_visiteur</vt:lpstr>
      <vt:lpstr>'Rencontre 3'!nom_02_visiteur</vt:lpstr>
      <vt:lpstr>nom_02_visiteur</vt:lpstr>
      <vt:lpstr>'Rencontre 2'!nom_03_receveur</vt:lpstr>
      <vt:lpstr>'Rencontre 3'!nom_03_receveur</vt:lpstr>
      <vt:lpstr>nom_03_receveur</vt:lpstr>
      <vt:lpstr>'Rencontre 2'!nom_03_visiteur</vt:lpstr>
      <vt:lpstr>'Rencontre 3'!nom_03_visiteur</vt:lpstr>
      <vt:lpstr>nom_03_visiteur</vt:lpstr>
      <vt:lpstr>Outreau_Joueurs</vt:lpstr>
      <vt:lpstr>'Rencontre 2'!Pts_01_receveur</vt:lpstr>
      <vt:lpstr>'Rencontre 3'!Pts_01_receveur</vt:lpstr>
      <vt:lpstr>Pts_01_receveur</vt:lpstr>
      <vt:lpstr>'Rencontre 2'!Pts_01_visiteur</vt:lpstr>
      <vt:lpstr>'Rencontre 3'!Pts_01_visiteur</vt:lpstr>
      <vt:lpstr>Pts_01_visiteur</vt:lpstr>
      <vt:lpstr>'Rencontre 2'!Pts_02_receveur</vt:lpstr>
      <vt:lpstr>'Rencontre 3'!Pts_02_receveur</vt:lpstr>
      <vt:lpstr>Pts_02_receveur</vt:lpstr>
      <vt:lpstr>'Rencontre 2'!Pts_02_visiteur</vt:lpstr>
      <vt:lpstr>'Rencontre 3'!Pts_02_visiteur</vt:lpstr>
      <vt:lpstr>Pts_02_visiteur</vt:lpstr>
      <vt:lpstr>'Rencontre 2'!Pts_03_receveur</vt:lpstr>
      <vt:lpstr>'Rencontre 3'!Pts_03_receveur</vt:lpstr>
      <vt:lpstr>Pts_03_receveur</vt:lpstr>
      <vt:lpstr>'Rencontre 2'!Pts_03_visiteur</vt:lpstr>
      <vt:lpstr>'Rencontre 3'!Pts_03_visiteur</vt:lpstr>
      <vt:lpstr>Pts_03_visiteur</vt:lpstr>
      <vt:lpstr>'Rencontre 2'!Rep_01_receveur</vt:lpstr>
      <vt:lpstr>'Rencontre 3'!Rep_01_receveur</vt:lpstr>
      <vt:lpstr>Rep_01_receveur</vt:lpstr>
      <vt:lpstr>'Rencontre 2'!Rep_02_receveur</vt:lpstr>
      <vt:lpstr>'Rencontre 3'!Rep_02_receveur</vt:lpstr>
      <vt:lpstr>Rep_02_receveur</vt:lpstr>
      <vt:lpstr>'Rencontre 2'!Rep_03_receveur</vt:lpstr>
      <vt:lpstr>'Rencontre 3'!Rep_03_receveur</vt:lpstr>
      <vt:lpstr>Rep_03_receveur</vt:lpstr>
      <vt:lpstr>'Rencontre 2'!Serie_01_receveur</vt:lpstr>
      <vt:lpstr>'Rencontre 3'!Serie_01_receveur</vt:lpstr>
      <vt:lpstr>Serie_01_receveur</vt:lpstr>
      <vt:lpstr>'Rencontre 2'!Serie_01_visiteur</vt:lpstr>
      <vt:lpstr>'Rencontre 3'!Serie_01_visiteur</vt:lpstr>
      <vt:lpstr>Serie_01_visiteur</vt:lpstr>
      <vt:lpstr>'Rencontre 2'!Serie_02_receveur</vt:lpstr>
      <vt:lpstr>'Rencontre 3'!Serie_02_receveur</vt:lpstr>
      <vt:lpstr>Serie_02_receveur</vt:lpstr>
      <vt:lpstr>'Rencontre 2'!Serie_02_visiteur</vt:lpstr>
      <vt:lpstr>'Rencontre 3'!Serie_02_visiteur</vt:lpstr>
      <vt:lpstr>Serie_02_visiteur</vt:lpstr>
      <vt:lpstr>'Rencontre 2'!Serie_03_receveur</vt:lpstr>
      <vt:lpstr>'Rencontre 3'!Serie_03_receveur</vt:lpstr>
      <vt:lpstr>Serie_03_receveur</vt:lpstr>
      <vt:lpstr>'Rencontre 2'!Serie_03_visiteur</vt:lpstr>
      <vt:lpstr>'Rencontre 3'!Serie_03_visiteur</vt:lpstr>
      <vt:lpstr>Serie_03_visiteur</vt:lpstr>
      <vt:lpstr>Wizernes_Joueurs</vt:lpstr>
      <vt:lpstr>'Rencontre 1'!Zone_d_impression</vt:lpstr>
      <vt:lpstr>'Rencontre 2'!Zone_d_impression</vt:lpstr>
      <vt:lpstr>'Rencontre 3'!Zone_d_impression</vt:lpstr>
    </vt:vector>
  </TitlesOfParts>
  <Company>La Voix du Nord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FONTANE</dc:creator>
  <cp:lastModifiedBy>Christian FONTAINE</cp:lastModifiedBy>
  <cp:lastPrinted>2024-04-27T14:34:39Z</cp:lastPrinted>
  <dcterms:created xsi:type="dcterms:W3CDTF">2009-09-21T16:14:10Z</dcterms:created>
  <dcterms:modified xsi:type="dcterms:W3CDTF">2024-04-29T17:46:04Z</dcterms:modified>
</cp:coreProperties>
</file>